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3.xml" ContentType="application/vnd.openxmlformats-officedocument.drawing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Ariel Espaillat\Downloads\Inventario Almacen Julio-Septiembre 2024\Inventario Almacen Julio-Septiembre 2024\"/>
    </mc:Choice>
  </mc:AlternateContent>
  <xr:revisionPtr revIDLastSave="0" documentId="8_{51B5460A-EAFF-429B-BA35-23F0AC09636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_xlnm._FilterDatabase" localSheetId="2" hidden="1">Ferreteros!$A$12:$F$94</definedName>
    <definedName name="_xlnm._FilterDatabase" localSheetId="0" hidden="1">'Limpieza y Cocina'!$A$600:$K$675</definedName>
    <definedName name="_xlnm._FilterDatabase" localSheetId="1" hidden="1">Oficina!$A$390:$O$390</definedName>
    <definedName name="oma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5" i="26" l="1"/>
  <c r="E320" i="26"/>
  <c r="E973" i="29"/>
  <c r="E874" i="29"/>
  <c r="E594" i="29"/>
  <c r="F386" i="29"/>
  <c r="B124" i="29"/>
  <c r="B125" i="29"/>
  <c r="B126" i="29"/>
  <c r="B127" i="29"/>
  <c r="B128" i="29"/>
  <c r="B129" i="29"/>
  <c r="B130" i="29"/>
  <c r="B131" i="29"/>
  <c r="B132" i="29"/>
  <c r="B133" i="29"/>
  <c r="B134" i="29"/>
  <c r="B135" i="29"/>
  <c r="B136" i="29"/>
  <c r="B137" i="29"/>
  <c r="B138" i="29"/>
  <c r="B139" i="29"/>
  <c r="B140" i="29"/>
  <c r="B141" i="29"/>
  <c r="B142" i="29"/>
  <c r="B143" i="29"/>
  <c r="B144" i="29"/>
  <c r="B145" i="29"/>
  <c r="B146" i="29"/>
  <c r="B147" i="29"/>
  <c r="B148" i="29"/>
  <c r="B149" i="29"/>
  <c r="B150" i="29"/>
  <c r="B151" i="29"/>
  <c r="B152" i="29"/>
  <c r="B153" i="29"/>
  <c r="B154" i="29"/>
  <c r="B155" i="29"/>
  <c r="B156" i="29"/>
  <c r="B157" i="29"/>
  <c r="B158" i="29"/>
  <c r="B159" i="29"/>
  <c r="B160" i="29"/>
  <c r="B161" i="29"/>
  <c r="B162" i="29"/>
  <c r="B163" i="29"/>
  <c r="B164" i="29"/>
  <c r="B165" i="29"/>
  <c r="B166" i="29"/>
  <c r="B167" i="29"/>
  <c r="B168" i="29"/>
  <c r="B169" i="29"/>
  <c r="B170" i="29"/>
  <c r="B171" i="29"/>
  <c r="B172" i="29"/>
  <c r="B173" i="29"/>
  <c r="B174" i="29"/>
  <c r="B175" i="29"/>
  <c r="B176" i="29"/>
  <c r="B177" i="29"/>
  <c r="B178" i="29"/>
  <c r="B179" i="29"/>
  <c r="B180" i="29"/>
  <c r="B181" i="29"/>
  <c r="B182" i="29"/>
  <c r="B183" i="29"/>
  <c r="B184" i="29"/>
  <c r="B185" i="29"/>
  <c r="B186" i="29"/>
  <c r="B187" i="29"/>
  <c r="B188" i="29"/>
  <c r="B189" i="29"/>
  <c r="B190" i="29"/>
  <c r="B191" i="29"/>
  <c r="B192" i="29"/>
  <c r="B193" i="29"/>
  <c r="B194" i="29"/>
  <c r="B195" i="29"/>
  <c r="B196" i="29"/>
  <c r="B197" i="29"/>
  <c r="B198" i="29"/>
  <c r="B199" i="29"/>
  <c r="B200" i="29"/>
  <c r="B201" i="29"/>
  <c r="B202" i="29"/>
  <c r="B203" i="29"/>
  <c r="B204" i="29"/>
  <c r="B205" i="29"/>
  <c r="B206" i="29"/>
  <c r="B207" i="29"/>
  <c r="B208" i="29"/>
  <c r="B209" i="29"/>
  <c r="B210" i="29"/>
  <c r="B211" i="29"/>
  <c r="B212" i="29"/>
  <c r="B213" i="29"/>
  <c r="B214" i="29"/>
  <c r="B215" i="29"/>
  <c r="B216" i="29"/>
  <c r="B217" i="29"/>
  <c r="B218" i="29"/>
  <c r="B219" i="29"/>
  <c r="B220" i="29"/>
  <c r="B221" i="29"/>
  <c r="B222" i="29"/>
  <c r="B223" i="29"/>
  <c r="B224" i="29"/>
  <c r="B225" i="29"/>
  <c r="B226" i="29"/>
  <c r="B227" i="29"/>
  <c r="B228" i="29"/>
  <c r="B229" i="29"/>
  <c r="B230" i="29"/>
  <c r="B231" i="29"/>
  <c r="B232" i="29"/>
  <c r="B233" i="29"/>
  <c r="B234" i="29"/>
  <c r="B235" i="29"/>
  <c r="B236" i="29"/>
  <c r="B237" i="29"/>
  <c r="B238" i="29"/>
  <c r="B239" i="29"/>
  <c r="B240" i="29"/>
  <c r="B241" i="29"/>
  <c r="B242" i="29"/>
  <c r="B243" i="29"/>
  <c r="B244" i="29"/>
  <c r="B245" i="29"/>
  <c r="B246" i="29"/>
  <c r="B247" i="29"/>
  <c r="B248" i="29"/>
  <c r="B249" i="29"/>
  <c r="B250" i="29"/>
  <c r="B251" i="29"/>
  <c r="B252" i="29"/>
  <c r="B253" i="29"/>
  <c r="B254" i="29"/>
  <c r="B255" i="29"/>
  <c r="B256" i="29"/>
  <c r="B257" i="29"/>
  <c r="B258" i="29"/>
  <c r="B259" i="29"/>
  <c r="B260" i="29"/>
  <c r="B261" i="29"/>
  <c r="B262" i="29"/>
  <c r="B263" i="29"/>
  <c r="B264" i="29"/>
  <c r="B265" i="29"/>
  <c r="B266" i="29"/>
  <c r="B267" i="29"/>
  <c r="B268" i="29"/>
  <c r="B269" i="29"/>
  <c r="B270" i="29"/>
  <c r="B271" i="29"/>
  <c r="B272" i="29"/>
  <c r="B273" i="29"/>
  <c r="B274" i="29"/>
  <c r="B275" i="29"/>
  <c r="B276" i="29"/>
  <c r="B277" i="29"/>
  <c r="B278" i="29"/>
  <c r="B279" i="29"/>
  <c r="B280" i="29"/>
  <c r="B281" i="29"/>
  <c r="B282" i="29"/>
  <c r="B283" i="29"/>
  <c r="B284" i="29"/>
  <c r="B285" i="29"/>
  <c r="B286" i="29"/>
  <c r="B287" i="29"/>
  <c r="B288" i="29"/>
  <c r="B289" i="29"/>
  <c r="B290" i="29"/>
  <c r="B291" i="29"/>
  <c r="B292" i="29"/>
  <c r="B293" i="29"/>
  <c r="B294" i="29"/>
  <c r="B295" i="29"/>
  <c r="B296" i="29"/>
  <c r="B297" i="29"/>
  <c r="B298" i="29"/>
  <c r="B299" i="29"/>
  <c r="B300" i="29"/>
  <c r="B301" i="29"/>
  <c r="B302" i="29"/>
  <c r="B303" i="29"/>
  <c r="B304" i="29"/>
  <c r="B305" i="29"/>
  <c r="B306" i="29"/>
  <c r="B307" i="29"/>
  <c r="B308" i="29"/>
  <c r="B309" i="29"/>
  <c r="B310" i="29"/>
  <c r="B311" i="29"/>
  <c r="B312" i="29"/>
  <c r="B313" i="29"/>
  <c r="B314" i="29"/>
  <c r="B315" i="29"/>
  <c r="B316" i="29"/>
  <c r="B317" i="29"/>
  <c r="B318" i="29"/>
  <c r="B319" i="29"/>
  <c r="B320" i="29"/>
  <c r="B321" i="29"/>
  <c r="B322" i="29"/>
  <c r="B323" i="29"/>
  <c r="B324" i="29"/>
  <c r="B325" i="29"/>
  <c r="B326" i="29"/>
  <c r="B327" i="29"/>
  <c r="B328" i="29"/>
  <c r="B329" i="29"/>
  <c r="B330" i="29"/>
  <c r="B331" i="29"/>
  <c r="B332" i="29"/>
  <c r="B333" i="29"/>
  <c r="B334" i="29"/>
  <c r="B335" i="29"/>
  <c r="B336" i="29"/>
  <c r="B337" i="29"/>
  <c r="B338" i="29"/>
  <c r="B339" i="29"/>
  <c r="B340" i="29"/>
  <c r="B341" i="29"/>
  <c r="B342" i="29"/>
  <c r="B343" i="29"/>
  <c r="B344" i="29"/>
  <c r="B345" i="29"/>
  <c r="B346" i="29"/>
  <c r="B347" i="29"/>
  <c r="B348" i="29"/>
  <c r="B349" i="29"/>
  <c r="B350" i="29"/>
  <c r="B351" i="29"/>
  <c r="B352" i="29"/>
  <c r="B353" i="29"/>
  <c r="B354" i="29"/>
  <c r="B355" i="29"/>
  <c r="B356" i="29"/>
  <c r="B357" i="29"/>
  <c r="B358" i="29"/>
  <c r="B359" i="29"/>
  <c r="B360" i="29"/>
  <c r="B361" i="29"/>
  <c r="B362" i="29"/>
  <c r="B363" i="29"/>
  <c r="B364" i="29"/>
  <c r="B365" i="29"/>
  <c r="B366" i="29"/>
  <c r="B367" i="29"/>
  <c r="B368" i="29"/>
  <c r="B369" i="29"/>
  <c r="B370" i="29"/>
  <c r="B371" i="29"/>
  <c r="B372" i="29"/>
  <c r="B373" i="29"/>
  <c r="B374" i="29"/>
  <c r="B375" i="29"/>
  <c r="B376" i="29"/>
  <c r="B377" i="29"/>
  <c r="B378" i="29"/>
  <c r="B379" i="29"/>
  <c r="B380" i="29"/>
  <c r="B381" i="29"/>
  <c r="B382" i="29"/>
  <c r="B383" i="29"/>
  <c r="B384" i="29"/>
  <c r="B385" i="29"/>
  <c r="E119" i="29"/>
  <c r="E303" i="19"/>
  <c r="E681" i="19"/>
  <c r="E1370" i="29"/>
  <c r="E1159" i="29"/>
  <c r="B1148" i="29"/>
  <c r="B1094" i="29"/>
  <c r="B989" i="29"/>
  <c r="B988" i="29"/>
  <c r="B1107" i="29"/>
  <c r="B987" i="29"/>
  <c r="B986" i="29"/>
  <c r="B1157" i="29"/>
  <c r="B1112" i="29"/>
  <c r="B1102" i="29"/>
  <c r="B1099" i="29"/>
  <c r="B1008" i="29"/>
  <c r="B1144" i="29"/>
  <c r="B1111" i="29"/>
  <c r="B1097" i="29"/>
  <c r="B1120" i="29"/>
  <c r="B1125" i="29"/>
  <c r="B985" i="29"/>
  <c r="B1086" i="29"/>
  <c r="B1110" i="29"/>
  <c r="B1045" i="29"/>
  <c r="B1035" i="29"/>
  <c r="B1128" i="29"/>
  <c r="B1078" i="29"/>
  <c r="B1069" i="29"/>
  <c r="B1007" i="29"/>
  <c r="B1034" i="29"/>
  <c r="B1084" i="29"/>
  <c r="B984" i="29"/>
  <c r="B1024" i="29"/>
  <c r="B1023" i="29"/>
  <c r="B1044" i="29"/>
  <c r="B1105" i="29"/>
  <c r="B1093" i="29"/>
  <c r="B1006" i="29"/>
  <c r="B1022" i="29"/>
  <c r="B1005" i="29"/>
  <c r="B983" i="29"/>
  <c r="B1068" i="29"/>
  <c r="B1061" i="29"/>
  <c r="B1060" i="29"/>
  <c r="B1043" i="29"/>
  <c r="B1077" i="29"/>
  <c r="B1146" i="29"/>
  <c r="B1033" i="29"/>
  <c r="B1076" i="29"/>
  <c r="B1067" i="29"/>
  <c r="B1066" i="29"/>
  <c r="B1042" i="29"/>
  <c r="B1092" i="29"/>
  <c r="B982" i="29"/>
  <c r="B1004" i="29"/>
  <c r="B1003" i="29"/>
  <c r="B981" i="29"/>
  <c r="B1147" i="29"/>
  <c r="B1131" i="29"/>
  <c r="B1132" i="29"/>
  <c r="B1059" i="29"/>
  <c r="B1101" i="29"/>
  <c r="B1058" i="29"/>
  <c r="B1032" i="29"/>
  <c r="B1155" i="29"/>
  <c r="B980" i="29"/>
  <c r="B1041" i="29"/>
  <c r="B1031" i="29"/>
  <c r="B1002" i="29"/>
  <c r="B1075" i="29"/>
  <c r="B1143" i="29"/>
  <c r="B1091" i="29"/>
  <c r="B1108" i="29"/>
  <c r="B1100" i="29"/>
  <c r="B1104" i="29"/>
  <c r="B979" i="29"/>
  <c r="B1057" i="29"/>
  <c r="B1056" i="29"/>
  <c r="B1021" i="29"/>
  <c r="B1088" i="29"/>
  <c r="B1083" i="29"/>
  <c r="B1096" i="29"/>
  <c r="B1118" i="29"/>
  <c r="B1117" i="29"/>
  <c r="B1115" i="29"/>
  <c r="B1001" i="29"/>
  <c r="B1055" i="29"/>
  <c r="B1054" i="29"/>
  <c r="B1074" i="29"/>
  <c r="B1020" i="29"/>
  <c r="B1030" i="29"/>
  <c r="B1065" i="29"/>
  <c r="B1040" i="29"/>
  <c r="B1019" i="29"/>
  <c r="B1064" i="29"/>
  <c r="B1053" i="29"/>
  <c r="B1106" i="29"/>
  <c r="B1126" i="29"/>
  <c r="B1080" i="29"/>
  <c r="B1039" i="29"/>
  <c r="B1116" i="29"/>
  <c r="B1082" i="29"/>
  <c r="B978" i="29"/>
  <c r="B1063" i="29"/>
  <c r="B1156" i="29"/>
  <c r="B1122" i="29"/>
  <c r="B1133" i="29"/>
  <c r="B1136" i="29"/>
  <c r="B1079" i="29"/>
  <c r="B1098" i="29"/>
  <c r="B1129" i="29"/>
  <c r="B1134" i="29"/>
  <c r="B1142" i="29"/>
  <c r="B1137" i="29"/>
  <c r="B1073" i="29"/>
  <c r="B1072" i="29"/>
  <c r="B1052" i="29"/>
  <c r="B1051" i="29"/>
  <c r="B1050" i="29"/>
  <c r="B1029" i="29"/>
  <c r="B1071" i="29"/>
  <c r="B1085" i="29"/>
  <c r="B1049" i="29"/>
  <c r="B1140" i="29"/>
  <c r="B1048" i="29"/>
  <c r="B1018" i="29"/>
  <c r="B1017" i="29"/>
  <c r="E602" i="19"/>
  <c r="E541" i="19"/>
  <c r="E435" i="19"/>
  <c r="E150" i="19"/>
  <c r="E47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1316" i="29"/>
  <c r="B1242" i="29"/>
  <c r="B1337" i="29"/>
  <c r="B1338" i="29"/>
  <c r="B1336" i="29"/>
  <c r="B1331" i="29"/>
  <c r="B1365" i="29"/>
  <c r="B1361" i="29"/>
  <c r="B1364" i="29"/>
  <c r="B1368" i="29"/>
  <c r="B1367" i="29"/>
  <c r="B1366" i="29"/>
  <c r="B1178" i="29"/>
  <c r="B1350" i="29"/>
  <c r="B1340" i="29"/>
  <c r="B1359" i="29"/>
  <c r="B1349" i="29"/>
  <c r="B1173" i="29"/>
  <c r="B1286" i="29"/>
  <c r="B1323" i="29"/>
  <c r="B1330" i="29"/>
  <c r="B1333" i="29"/>
  <c r="B1342" i="29"/>
  <c r="B1346" i="29"/>
  <c r="B1329" i="29"/>
  <c r="B1341" i="29"/>
  <c r="B1277" i="29"/>
  <c r="B1352" i="29"/>
  <c r="B1188" i="29"/>
  <c r="B1313" i="29"/>
  <c r="B1348" i="29"/>
  <c r="B1344" i="29"/>
  <c r="B1182" i="29"/>
  <c r="B1347" i="29"/>
  <c r="B1362" i="29"/>
  <c r="B1335" i="29"/>
  <c r="B1248" i="29"/>
  <c r="B1353" i="29"/>
  <c r="B1292" i="29"/>
  <c r="B1360" i="29"/>
  <c r="B1176" i="29"/>
  <c r="B1230" i="29"/>
  <c r="B1284" i="29"/>
  <c r="B1315" i="29"/>
  <c r="B1305" i="29"/>
  <c r="B1235" i="29"/>
  <c r="B1304" i="29"/>
  <c r="B1303" i="29"/>
  <c r="B1271" i="29"/>
  <c r="B1302" i="29"/>
  <c r="B1317" i="29"/>
  <c r="B1208" i="29"/>
  <c r="B1301" i="29"/>
  <c r="B1300" i="29"/>
  <c r="B1279" i="29"/>
  <c r="B1274" i="29"/>
  <c r="B1247" i="29"/>
  <c r="B1265" i="29"/>
  <c r="B1321" i="29"/>
  <c r="B1289" i="29"/>
  <c r="B1214" i="29"/>
  <c r="B1318" i="29"/>
  <c r="B1220" i="29"/>
  <c r="B1197" i="29"/>
  <c r="B1192" i="29"/>
  <c r="B1221" i="29"/>
  <c r="B1262" i="29"/>
  <c r="B1314" i="29"/>
  <c r="B1268" i="29"/>
  <c r="B1319" i="29"/>
  <c r="B1251" i="29"/>
  <c r="B1166" i="29"/>
  <c r="B1210" i="29"/>
  <c r="B1225" i="29"/>
  <c r="B1196" i="29"/>
  <c r="B1215" i="29"/>
  <c r="B1254" i="29"/>
  <c r="B1312" i="29"/>
  <c r="B1283" i="29"/>
  <c r="B1327" i="29"/>
  <c r="B1363" i="29"/>
  <c r="B1291" i="29"/>
  <c r="B1181" i="29"/>
  <c r="B1257" i="29"/>
  <c r="B1256" i="29"/>
  <c r="B1201" i="29"/>
  <c r="B1172" i="29"/>
  <c r="B1175" i="29"/>
  <c r="B1325" i="29"/>
  <c r="B1233" i="29"/>
  <c r="E598" i="26"/>
  <c r="B505" i="19" l="1"/>
  <c r="B506" i="19"/>
  <c r="B507" i="19"/>
  <c r="B508" i="19"/>
  <c r="B509" i="19"/>
  <c r="B510" i="19"/>
  <c r="B545" i="19"/>
  <c r="B546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95" i="19"/>
  <c r="B596" i="19"/>
  <c r="B597" i="19"/>
  <c r="B598" i="19"/>
  <c r="B599" i="19"/>
  <c r="B600" i="19"/>
  <c r="B601" i="19"/>
  <c r="B547" i="19"/>
  <c r="A249" i="19" l="1"/>
  <c r="B95" i="19" l="1"/>
  <c r="B94" i="19"/>
  <c r="B1185" i="29" l="1"/>
  <c r="B1236" i="29"/>
  <c r="B1285" i="29"/>
  <c r="B1226" i="29"/>
  <c r="B1177" i="29"/>
  <c r="B1239" i="29"/>
  <c r="B1276" i="29"/>
  <c r="B1253" i="29"/>
  <c r="B1252" i="29"/>
  <c r="B1186" i="29"/>
  <c r="B1255" i="29"/>
  <c r="B1334" i="29"/>
  <c r="B1227" i="29"/>
  <c r="B1264" i="29"/>
  <c r="B1308" i="29"/>
  <c r="B1228" i="29"/>
  <c r="B1203" i="29"/>
  <c r="B1238" i="29"/>
  <c r="B1345" i="29"/>
  <c r="B1351" i="29"/>
  <c r="B1339" i="29"/>
  <c r="B1193" i="29"/>
  <c r="B1243" i="29"/>
  <c r="B1273" i="29"/>
  <c r="B1218" i="29"/>
  <c r="B1180" i="29"/>
  <c r="B1234" i="29"/>
  <c r="B1258" i="29"/>
  <c r="B1250" i="29"/>
  <c r="B1245" i="29"/>
  <c r="B1260" i="29"/>
  <c r="B1356" i="29"/>
  <c r="B1266" i="29"/>
  <c r="B1232" i="29"/>
  <c r="B1298" i="29"/>
  <c r="B1322" i="29"/>
  <c r="B1216" i="29"/>
  <c r="B1343" i="29"/>
  <c r="B1328" i="29"/>
  <c r="B1357" i="29"/>
  <c r="B1309" i="29"/>
  <c r="B1299" i="29"/>
  <c r="B1229" i="29"/>
  <c r="B1278" i="29"/>
  <c r="B1241" i="29"/>
  <c r="B1237" i="29"/>
  <c r="B1249" i="29"/>
  <c r="B1184" i="29"/>
  <c r="B1168" i="29"/>
  <c r="B1297" i="29"/>
  <c r="B1261" i="29"/>
  <c r="B1199" i="29"/>
  <c r="B1179" i="29"/>
  <c r="B1204" i="29"/>
  <c r="B1205" i="29"/>
  <c r="B1207" i="29"/>
  <c r="B1206" i="29"/>
  <c r="B1222" i="29"/>
  <c r="B1294" i="29"/>
  <c r="B1281" i="29"/>
  <c r="B1269" i="29"/>
  <c r="B1275" i="29"/>
  <c r="B1295" i="29"/>
  <c r="B1296" i="29"/>
  <c r="B1306" i="29"/>
  <c r="B1231" i="29"/>
  <c r="B1240" i="29"/>
  <c r="B1320" i="29"/>
  <c r="B1288" i="29"/>
  <c r="B1310" i="29"/>
  <c r="B1259" i="29"/>
  <c r="B1165" i="29"/>
  <c r="B1217" i="29"/>
  <c r="B1200" i="29"/>
  <c r="B1246" i="29"/>
  <c r="B1267" i="29"/>
  <c r="B1190" i="29"/>
  <c r="B1171" i="29"/>
  <c r="B1307" i="29"/>
  <c r="B1263" i="29"/>
  <c r="B1202" i="29"/>
  <c r="B1174" i="29"/>
  <c r="B1293" i="29"/>
  <c r="B1354" i="29"/>
  <c r="B1358" i="29"/>
  <c r="B1282" i="29"/>
  <c r="B1324" i="29"/>
  <c r="B1369" i="29"/>
  <c r="B1287" i="29"/>
  <c r="B1187" i="29"/>
  <c r="B1209" i="29"/>
  <c r="B1211" i="29"/>
  <c r="B1164" i="29"/>
  <c r="B1326" i="29"/>
  <c r="B1223" i="29"/>
  <c r="B1224" i="29"/>
  <c r="B1191" i="29"/>
  <c r="B1194" i="29"/>
  <c r="B1189" i="29"/>
  <c r="B1219" i="29"/>
  <c r="B1198" i="29"/>
  <c r="B1244" i="29"/>
  <c r="B1290" i="29"/>
  <c r="B1195" i="29"/>
  <c r="B1272" i="29"/>
  <c r="B1170" i="29"/>
  <c r="B1167" i="29"/>
  <c r="B1280" i="29"/>
  <c r="B1311" i="29"/>
  <c r="B1183" i="29"/>
  <c r="B1332" i="29"/>
  <c r="B1212" i="29"/>
  <c r="B1270" i="29"/>
  <c r="B1355" i="29"/>
  <c r="B1169" i="29"/>
  <c r="B1213" i="29"/>
  <c r="B439" i="19" l="1"/>
  <c r="B440" i="19"/>
  <c r="B441" i="19"/>
  <c r="B442" i="19"/>
  <c r="B443" i="19"/>
  <c r="B444" i="19"/>
  <c r="B445" i="19"/>
  <c r="B446" i="19"/>
  <c r="B447" i="19"/>
  <c r="B448" i="19"/>
  <c r="B449" i="19"/>
  <c r="B450" i="19"/>
  <c r="B451" i="19"/>
  <c r="B452" i="19"/>
  <c r="B453" i="19"/>
  <c r="B454" i="19"/>
  <c r="B455" i="19"/>
  <c r="B456" i="19"/>
  <c r="B457" i="19"/>
  <c r="B458" i="19"/>
  <c r="B459" i="19"/>
  <c r="B460" i="19"/>
  <c r="B461" i="19"/>
  <c r="B462" i="19"/>
  <c r="B463" i="19"/>
  <c r="B464" i="19"/>
  <c r="B465" i="19"/>
  <c r="B466" i="19"/>
  <c r="B467" i="19"/>
  <c r="B468" i="19"/>
  <c r="B469" i="19"/>
  <c r="B470" i="19"/>
  <c r="B471" i="19"/>
  <c r="B472" i="19"/>
  <c r="B473" i="19"/>
  <c r="B474" i="19"/>
  <c r="B475" i="19"/>
  <c r="B476" i="19"/>
  <c r="B477" i="19"/>
  <c r="B478" i="19"/>
  <c r="B479" i="19"/>
  <c r="B480" i="19"/>
  <c r="B481" i="19"/>
  <c r="B482" i="19"/>
  <c r="B483" i="19"/>
  <c r="B484" i="19"/>
  <c r="B485" i="19"/>
  <c r="B486" i="19"/>
  <c r="B487" i="19"/>
  <c r="B488" i="19"/>
  <c r="B489" i="19"/>
  <c r="B490" i="19"/>
  <c r="B491" i="19"/>
  <c r="B492" i="19"/>
  <c r="B493" i="19"/>
  <c r="B494" i="19"/>
  <c r="B495" i="19"/>
  <c r="B496" i="19"/>
  <c r="B497" i="19"/>
  <c r="B498" i="19"/>
  <c r="B499" i="19"/>
  <c r="B500" i="19"/>
  <c r="B501" i="19"/>
  <c r="B502" i="19"/>
  <c r="B503" i="19"/>
  <c r="B504" i="19"/>
  <c r="B606" i="19"/>
  <c r="B607" i="19"/>
  <c r="B608" i="19"/>
  <c r="B609" i="19"/>
  <c r="B610" i="19"/>
  <c r="B611" i="19"/>
  <c r="B612" i="19"/>
  <c r="B613" i="19"/>
  <c r="B614" i="19"/>
  <c r="B615" i="19"/>
  <c r="B616" i="19"/>
  <c r="B617" i="19"/>
  <c r="B618" i="19"/>
  <c r="B619" i="19"/>
  <c r="B620" i="19"/>
  <c r="B621" i="19"/>
  <c r="B622" i="19"/>
  <c r="B623" i="19"/>
  <c r="B624" i="19"/>
  <c r="B625" i="19"/>
  <c r="B626" i="19"/>
  <c r="B627" i="19"/>
  <c r="B628" i="19"/>
  <c r="B629" i="19"/>
  <c r="B630" i="19"/>
  <c r="B631" i="19"/>
  <c r="B632" i="19"/>
  <c r="B633" i="19"/>
  <c r="B634" i="19"/>
  <c r="B635" i="19"/>
  <c r="B636" i="19"/>
  <c r="B637" i="19"/>
  <c r="B638" i="19"/>
  <c r="B639" i="19"/>
  <c r="B640" i="19"/>
  <c r="B641" i="19"/>
  <c r="B642" i="19"/>
  <c r="B643" i="19"/>
  <c r="B644" i="19"/>
  <c r="B645" i="19"/>
  <c r="B646" i="19"/>
  <c r="B647" i="19"/>
  <c r="B648" i="19"/>
  <c r="B649" i="19"/>
  <c r="B650" i="19"/>
  <c r="B651" i="19"/>
  <c r="B652" i="19"/>
  <c r="B653" i="19"/>
  <c r="B654" i="19"/>
  <c r="B655" i="19"/>
  <c r="B656" i="19"/>
  <c r="B657" i="19"/>
  <c r="B658" i="19"/>
  <c r="B659" i="19"/>
  <c r="B660" i="19"/>
  <c r="B661" i="19"/>
  <c r="B662" i="19"/>
  <c r="B663" i="19" l="1"/>
  <c r="B664" i="19"/>
  <c r="B665" i="19"/>
  <c r="B666" i="19"/>
  <c r="B667" i="19"/>
  <c r="B668" i="19"/>
  <c r="B669" i="19"/>
  <c r="B670" i="19"/>
  <c r="B671" i="19"/>
  <c r="B672" i="19"/>
  <c r="B673" i="19"/>
  <c r="B674" i="19"/>
  <c r="B675" i="19"/>
  <c r="B676" i="19"/>
  <c r="B677" i="19"/>
  <c r="B678" i="19"/>
  <c r="B679" i="19"/>
  <c r="B680" i="19"/>
  <c r="A179" i="19" l="1"/>
  <c r="A180" i="19"/>
  <c r="A181" i="19"/>
  <c r="A182" i="19"/>
  <c r="A183" i="19"/>
  <c r="A184" i="19"/>
  <c r="A185" i="19"/>
  <c r="A186" i="19"/>
  <c r="A187" i="19"/>
  <c r="A188" i="19"/>
  <c r="A189" i="19"/>
  <c r="A190" i="19"/>
  <c r="A191" i="19"/>
  <c r="A192" i="19"/>
  <c r="A193" i="19"/>
  <c r="A194" i="19"/>
  <c r="A195" i="19"/>
  <c r="A196" i="19"/>
  <c r="A197" i="19"/>
  <c r="A198" i="19"/>
  <c r="A199" i="19"/>
  <c r="A200" i="19"/>
  <c r="A201" i="19"/>
  <c r="A202" i="19"/>
  <c r="A203" i="19"/>
  <c r="A204" i="19"/>
  <c r="A205" i="19"/>
  <c r="A206" i="19"/>
  <c r="A207" i="19"/>
  <c r="A208" i="19"/>
  <c r="A209" i="19"/>
  <c r="A210" i="19"/>
  <c r="A211" i="19"/>
  <c r="A212" i="19"/>
  <c r="A213" i="19"/>
  <c r="A214" i="19"/>
  <c r="A215" i="19"/>
  <c r="A216" i="19"/>
  <c r="A217" i="19"/>
  <c r="A218" i="19"/>
  <c r="A219" i="19"/>
  <c r="A220" i="19"/>
  <c r="A221" i="19"/>
  <c r="A222" i="19"/>
  <c r="A223" i="19"/>
  <c r="A224" i="19"/>
  <c r="A225" i="19"/>
  <c r="A226" i="19"/>
  <c r="A227" i="19"/>
  <c r="A228" i="19"/>
  <c r="A229" i="19"/>
  <c r="A230" i="19"/>
  <c r="A231" i="19"/>
  <c r="A232" i="19"/>
  <c r="A233" i="19"/>
  <c r="A234" i="19"/>
  <c r="A235" i="19"/>
  <c r="A236" i="19"/>
  <c r="A237" i="19"/>
  <c r="A238" i="19"/>
  <c r="A239" i="19"/>
  <c r="A240" i="19"/>
  <c r="A241" i="19"/>
  <c r="A242" i="19"/>
  <c r="A243" i="19"/>
  <c r="A244" i="19"/>
  <c r="A245" i="19"/>
  <c r="A246" i="19"/>
  <c r="A247" i="19"/>
  <c r="A248" i="19"/>
  <c r="B139" i="19" l="1"/>
  <c r="B138" i="19"/>
  <c r="B137" i="19"/>
  <c r="B136" i="19"/>
  <c r="B135" i="19"/>
  <c r="B134" i="19"/>
  <c r="B133" i="19"/>
  <c r="B132" i="19"/>
  <c r="B131" i="19"/>
  <c r="B130" i="19"/>
  <c r="B129" i="19"/>
  <c r="B128" i="19"/>
  <c r="B127" i="19"/>
  <c r="B126" i="19"/>
  <c r="B125" i="19"/>
  <c r="B124" i="19"/>
  <c r="B123" i="19"/>
  <c r="B122" i="19"/>
  <c r="B121" i="19"/>
  <c r="B120" i="19"/>
  <c r="B119" i="19"/>
  <c r="B118" i="19"/>
  <c r="B117" i="19"/>
  <c r="B116" i="19"/>
  <c r="B115" i="19"/>
  <c r="B114" i="19"/>
  <c r="B113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149" i="19"/>
  <c r="B30" i="19" l="1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04" i="29" l="1"/>
  <c r="B45" i="19" l="1"/>
  <c r="B44" i="19"/>
  <c r="B43" i="19"/>
  <c r="B42" i="19"/>
  <c r="B41" i="19"/>
  <c r="B40" i="19"/>
  <c r="B39" i="19"/>
  <c r="B38" i="19"/>
  <c r="B37" i="19"/>
  <c r="B148" i="19"/>
  <c r="B147" i="19"/>
  <c r="B146" i="19"/>
  <c r="B145" i="19"/>
  <c r="B144" i="19"/>
  <c r="B143" i="19"/>
  <c r="B142" i="19"/>
  <c r="B141" i="19"/>
  <c r="B140" i="19"/>
  <c r="B52" i="19"/>
  <c r="B51" i="19"/>
  <c r="B31" i="19" l="1"/>
  <c r="B32" i="19" l="1"/>
  <c r="B33" i="19"/>
  <c r="B74" i="29" l="1"/>
  <c r="B73" i="29"/>
  <c r="B72" i="29"/>
  <c r="B71" i="29"/>
  <c r="B70" i="29"/>
  <c r="B69" i="29"/>
  <c r="B68" i="29"/>
  <c r="B67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46" i="19" l="1"/>
  <c r="B36" i="19"/>
  <c r="B35" i="19"/>
  <c r="B1028" i="29" l="1"/>
  <c r="B1138" i="29"/>
  <c r="B1009" i="29"/>
  <c r="B1141" i="29"/>
  <c r="B990" i="29"/>
  <c r="B991" i="29"/>
  <c r="B1095" i="29"/>
  <c r="B1089" i="29"/>
  <c r="B1130" i="29"/>
  <c r="B992" i="29"/>
  <c r="B1151" i="29"/>
  <c r="B1152" i="29"/>
  <c r="B1154" i="29"/>
  <c r="B1158" i="29"/>
  <c r="B1010" i="29"/>
  <c r="B1153" i="29"/>
  <c r="B1123" i="29"/>
  <c r="B1036" i="29"/>
  <c r="B1081" i="29"/>
  <c r="B1087" i="29"/>
  <c r="B1090" i="29"/>
  <c r="B1070" i="29"/>
  <c r="B1109" i="29"/>
  <c r="B993" i="29"/>
  <c r="B1011" i="29"/>
  <c r="B1103" i="29"/>
  <c r="B1145" i="29"/>
  <c r="B1124" i="29"/>
  <c r="B1121" i="29"/>
  <c r="B1025" i="29"/>
  <c r="B1012" i="29"/>
  <c r="B994" i="29"/>
  <c r="B1013" i="29"/>
  <c r="B995" i="29"/>
  <c r="B1014" i="29"/>
  <c r="B1127" i="29"/>
  <c r="B1026" i="29"/>
  <c r="B996" i="29"/>
  <c r="B997" i="29"/>
  <c r="B998" i="29"/>
  <c r="B1135" i="29"/>
  <c r="B1027" i="29"/>
  <c r="B999" i="29"/>
  <c r="B1015" i="29"/>
  <c r="B1113" i="29"/>
  <c r="B1000" i="29"/>
  <c r="B1062" i="29"/>
  <c r="B1046" i="29"/>
  <c r="B1047" i="29"/>
  <c r="B1114" i="29"/>
  <c r="B1037" i="29"/>
  <c r="B1038" i="29"/>
  <c r="B1149" i="29"/>
  <c r="B1150" i="29"/>
  <c r="B1139" i="29"/>
  <c r="B1016" i="29"/>
  <c r="B1119" i="29"/>
  <c r="B964" i="29" l="1"/>
  <c r="B969" i="29"/>
  <c r="B950" i="29"/>
  <c r="B949" i="29"/>
  <c r="B938" i="29"/>
  <c r="B921" i="29"/>
  <c r="B923" i="29"/>
  <c r="B928" i="29"/>
  <c r="B946" i="29"/>
  <c r="B942" i="29"/>
  <c r="B963" i="29"/>
  <c r="B968" i="29"/>
  <c r="B941" i="29"/>
  <c r="B914" i="29"/>
  <c r="B962" i="29"/>
  <c r="B956" i="29"/>
  <c r="B961" i="29"/>
  <c r="B960" i="29"/>
  <c r="B934" i="29"/>
  <c r="B933" i="29"/>
  <c r="B945" i="29"/>
  <c r="B919" i="29"/>
  <c r="B932" i="29"/>
  <c r="B937" i="29"/>
  <c r="B917" i="29"/>
  <c r="B927" i="29"/>
  <c r="B955" i="29"/>
  <c r="B959" i="29"/>
  <c r="B925" i="29"/>
  <c r="B958" i="29"/>
  <c r="B882" i="29"/>
  <c r="B924" i="29"/>
  <c r="B891" i="29"/>
  <c r="B936" i="29"/>
  <c r="B907" i="29"/>
  <c r="B904" i="29"/>
  <c r="B901" i="29"/>
  <c r="B903" i="29"/>
  <c r="B915" i="29"/>
  <c r="B931" i="29"/>
  <c r="B889" i="29"/>
  <c r="B886" i="29"/>
  <c r="B883" i="29"/>
  <c r="B902" i="29"/>
  <c r="B967" i="29"/>
  <c r="B944" i="29"/>
  <c r="B935" i="29"/>
  <c r="B948" i="29"/>
  <c r="B900" i="29"/>
  <c r="B954" i="29"/>
  <c r="B884" i="29"/>
  <c r="B909" i="29"/>
  <c r="B881" i="29"/>
  <c r="B892" i="29"/>
  <c r="B887" i="29"/>
  <c r="B957" i="29"/>
  <c r="B906" i="29"/>
  <c r="B895" i="29"/>
  <c r="B880" i="29"/>
  <c r="B894" i="29"/>
  <c r="B898" i="29"/>
  <c r="B878" i="29"/>
  <c r="B940" i="29"/>
  <c r="B911" i="29"/>
  <c r="B953" i="29"/>
  <c r="B972" i="29"/>
  <c r="B905" i="29"/>
  <c r="B930" i="29"/>
  <c r="B888" i="29"/>
  <c r="B952" i="29"/>
  <c r="B929" i="29"/>
  <c r="B966" i="29"/>
  <c r="B965" i="29"/>
  <c r="B879" i="29"/>
  <c r="B971" i="29"/>
  <c r="B918" i="29"/>
  <c r="B920" i="29"/>
  <c r="B922" i="29"/>
  <c r="B970" i="29"/>
  <c r="B926" i="29"/>
  <c r="B943" i="29"/>
  <c r="B899" i="29"/>
  <c r="B893" i="29"/>
  <c r="B947" i="29"/>
  <c r="B897" i="29"/>
  <c r="B896" i="29"/>
  <c r="B939" i="29"/>
  <c r="B908" i="29"/>
  <c r="B951" i="29"/>
  <c r="B890" i="29"/>
  <c r="B916" i="29"/>
  <c r="B912" i="29"/>
  <c r="B885" i="29"/>
  <c r="B910" i="29"/>
  <c r="B913" i="29"/>
  <c r="A178" i="19" l="1"/>
  <c r="A177" i="19"/>
  <c r="A176" i="19"/>
  <c r="A175" i="19"/>
  <c r="A174" i="19"/>
  <c r="A173" i="19"/>
  <c r="A172" i="19"/>
  <c r="A171" i="19"/>
  <c r="A170" i="19"/>
  <c r="A167" i="19" l="1"/>
  <c r="A166" i="19"/>
  <c r="A165" i="19"/>
  <c r="A164" i="19"/>
  <c r="A163" i="19"/>
  <c r="A162" i="19"/>
  <c r="A161" i="19"/>
  <c r="A160" i="19"/>
  <c r="A159" i="19"/>
  <c r="A158" i="19"/>
  <c r="A157" i="19"/>
  <c r="A156" i="19"/>
  <c r="A155" i="19"/>
  <c r="A154" i="19"/>
  <c r="B118" i="29" l="1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77" i="29"/>
  <c r="B76" i="29"/>
  <c r="B75" i="29"/>
  <c r="A168" i="19"/>
  <c r="A169" i="19"/>
  <c r="B13" i="19" l="1"/>
  <c r="B14" i="19"/>
  <c r="B15" i="19"/>
  <c r="B34" i="19"/>
</calcChain>
</file>

<file path=xl/sharedStrings.xml><?xml version="1.0" encoding="utf-8"?>
<sst xmlns="http://schemas.openxmlformats.org/spreadsheetml/2006/main" count="5258" uniqueCount="2763">
  <si>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</si>
  <si>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</si>
  <si>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</si>
  <si>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</si>
  <si>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</si>
  <si>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</si>
  <si>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Cloro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</si>
  <si>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</si>
  <si>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</si>
  <si>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</si>
  <si>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</si>
  <si>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</si>
  <si>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</si>
  <si>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</si>
  <si>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Cinta Adhesiva 2" Grande</t>
  </si>
  <si>
    <t>Clip de papel 33MM</t>
  </si>
  <si>
    <t>Clip de papel 50MM</t>
  </si>
  <si>
    <t>Dispensador de Cinta adhesiva 3/4</t>
  </si>
  <si>
    <t>Dispensador Manual de Cinta adhesiva 2"</t>
  </si>
  <si>
    <t xml:space="preserve">Folder tamaño Carta </t>
  </si>
  <si>
    <t xml:space="preserve">Folder tamaño Legal </t>
  </si>
  <si>
    <t>Grapadora</t>
  </si>
  <si>
    <t>Grapas 23/10</t>
  </si>
  <si>
    <t>Grapas 23/13</t>
  </si>
  <si>
    <t>Lapicero negro</t>
  </si>
  <si>
    <t>Lapiz de carbon</t>
  </si>
  <si>
    <t>Limpia Pizarra Magica Spray</t>
  </si>
  <si>
    <t>Marcador permanente negro</t>
  </si>
  <si>
    <t>Marcador permanente rojo</t>
  </si>
  <si>
    <t>Papel Para Calculadora Canon</t>
  </si>
  <si>
    <t>Pizarra De Corcho 18x24"</t>
  </si>
  <si>
    <t>Porta CD en funda</t>
  </si>
  <si>
    <t>Porta Clip Metal</t>
  </si>
  <si>
    <t>Porta Lapiz Plastico</t>
  </si>
  <si>
    <t>Post It 3x5</t>
  </si>
  <si>
    <t>Regla De Metal</t>
  </si>
  <si>
    <t>Resaltador azul</t>
  </si>
  <si>
    <t>Resaltador rosado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</si>
  <si>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</si>
  <si>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</si>
  <si>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</si>
  <si>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</si>
  <si>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</si>
  <si>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</si>
  <si>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655A CF450A Negro</t>
  </si>
  <si>
    <t>Toner HP 655A CF452A Amarillo</t>
  </si>
  <si>
    <t>Toner HP 655A CF453A Magenta</t>
  </si>
  <si>
    <t>Separadores de hoja 8.5x11"  -Caja 48/1</t>
  </si>
  <si>
    <t>Descripción</t>
  </si>
  <si>
    <t>*****Observación*****</t>
  </si>
  <si>
    <t>Rectoria</t>
  </si>
  <si>
    <t>Fecha de adquisición</t>
  </si>
  <si>
    <t>Fecha de registro</t>
  </si>
  <si>
    <t>Código Institucional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</si>
  <si>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</si>
  <si>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</si>
  <si>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</si>
  <si>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</si>
  <si>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</si>
  <si>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</si>
  <si>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</si>
  <si>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</si>
  <si>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</si>
  <si>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</si>
  <si>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</si>
  <si>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</si>
  <si>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</si>
  <si>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</si>
  <si>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</si>
  <si>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</si>
  <si>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</si>
  <si>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</si>
  <si>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</si>
  <si>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</si>
  <si>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</si>
  <si>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</si>
  <si>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</si>
  <si>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</si>
  <si>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</si>
  <si>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</si>
  <si>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</si>
  <si>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</si>
  <si>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</si>
  <si>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</si>
  <si>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</si>
  <si>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</si>
  <si>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</si>
  <si>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</si>
  <si>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</si>
  <si>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</si>
  <si>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</si>
  <si>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</si>
  <si>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</si>
  <si>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</si>
  <si>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</si>
  <si>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</si>
  <si>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</si>
  <si>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</si>
  <si>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</si>
  <si>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</si>
  <si>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</si>
  <si>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</si>
  <si>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</si>
  <si>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</si>
  <si>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</si>
  <si>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</si>
  <si>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</si>
  <si>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</si>
  <si>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</si>
  <si>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</si>
  <si>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</si>
  <si>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</si>
  <si>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</si>
  <si>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</si>
  <si>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</si>
  <si>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</si>
  <si>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</si>
  <si>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</si>
  <si>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</si>
  <si>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</si>
  <si>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</si>
  <si>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</si>
  <si>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</si>
  <si>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</si>
  <si>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</si>
  <si>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</si>
  <si>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</si>
  <si>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</si>
  <si>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</si>
  <si>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</si>
  <si>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</si>
  <si>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</si>
  <si>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</si>
  <si>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</si>
  <si>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</si>
  <si>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</si>
  <si>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</si>
  <si>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</si>
  <si>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</si>
  <si>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</si>
  <si>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</si>
  <si>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</si>
  <si>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</si>
  <si>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</si>
  <si>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</si>
  <si>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</si>
  <si>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</si>
  <si>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</si>
  <si>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</si>
  <si>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</si>
  <si>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</si>
  <si>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</si>
  <si>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</si>
  <si>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</si>
  <si>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</si>
  <si>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</si>
  <si>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</si>
  <si>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</si>
  <si>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</si>
  <si>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</si>
  <si>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</si>
  <si>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</si>
  <si>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</si>
  <si>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</si>
  <si>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</si>
  <si>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</si>
  <si>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</si>
  <si>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</si>
  <si>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</si>
  <si>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</si>
  <si>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</si>
  <si>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</si>
  <si>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</si>
  <si>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</si>
  <si>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</si>
  <si>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</si>
  <si>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</si>
  <si>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</si>
  <si>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</si>
  <si>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</si>
  <si>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</si>
  <si>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</si>
  <si>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</si>
  <si>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</si>
  <si>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</si>
  <si>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</si>
  <si>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</si>
  <si>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</si>
  <si>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</si>
  <si>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</si>
  <si>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</si>
  <si>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</si>
  <si>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</si>
  <si>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</si>
  <si>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</si>
  <si>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</si>
  <si>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</si>
  <si>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</si>
  <si>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</si>
  <si>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</si>
  <si>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</si>
  <si>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</si>
  <si>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</si>
  <si>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</si>
  <si>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</si>
  <si>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</si>
  <si>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</si>
  <si>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</si>
  <si>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</si>
  <si>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</si>
  <si>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</si>
  <si>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</si>
  <si>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</si>
  <si>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</si>
  <si>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</si>
  <si>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</si>
  <si>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</si>
  <si>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</si>
  <si>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</si>
  <si>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</si>
  <si>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</si>
  <si>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</si>
  <si>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</si>
  <si>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</si>
  <si>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</si>
  <si>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</si>
  <si>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</si>
  <si>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</si>
  <si>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</si>
  <si>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</si>
  <si>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</si>
  <si>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</si>
  <si>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</si>
  <si>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</si>
  <si>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</si>
  <si>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</si>
  <si>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</si>
  <si>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</si>
  <si>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</si>
  <si>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</si>
  <si>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</si>
  <si>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</si>
  <si>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</si>
  <si>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</si>
  <si>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</si>
  <si>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</si>
  <si>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</si>
  <si>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</si>
  <si>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</si>
  <si>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</si>
  <si>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</si>
  <si>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</si>
  <si>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</si>
  <si>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</si>
  <si>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</si>
  <si>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</si>
  <si>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</si>
  <si>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</si>
  <si>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</si>
  <si>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</si>
  <si>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</si>
  <si>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</si>
  <si>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</si>
  <si>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</si>
  <si>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</si>
  <si>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</si>
  <si>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</si>
  <si>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</si>
  <si>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</si>
  <si>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</si>
  <si>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</si>
  <si>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</si>
  <si>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</si>
  <si>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</si>
  <si>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</si>
  <si>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</si>
  <si>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</si>
  <si>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</si>
  <si>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DESGRASANTE</t>
  </si>
  <si>
    <t>ZAFACON CON TAPA</t>
  </si>
  <si>
    <t>VASO 10 ONZ.  (PAQ. 50/1)</t>
  </si>
  <si>
    <t>MARCADOR PERMANENTE ROJO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</si>
  <si>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</si>
  <si>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</si>
  <si>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</si>
  <si>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</si>
  <si>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</si>
  <si>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</si>
  <si>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</si>
  <si>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</si>
  <si>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</si>
  <si>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VERDE</t>
  </si>
  <si>
    <t>Recinto Luis Napoleon Nuñez Molina</t>
  </si>
  <si>
    <t>Calculadora 240 funciones fx-570 ms Casio</t>
  </si>
  <si>
    <t>Carpeta de tres anillas  Negra 3¨ (7.6 cm) Avery</t>
  </si>
  <si>
    <t xml:space="preserve">Cinta para sumadora Ribbon GR 24 black/red </t>
  </si>
  <si>
    <t>Cinta tricolor , 50 yarda DK40-76 Flora Satín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</si>
  <si>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</si>
  <si>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</si>
  <si>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</si>
  <si>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</si>
  <si>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</si>
  <si>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</si>
  <si>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Felpa amarillo Luxot</t>
  </si>
  <si>
    <t>Felpa naranja Luxot</t>
  </si>
  <si>
    <t>Folder con Bolsillo Azul Oscuro  S/M</t>
  </si>
  <si>
    <t>Lápiz de Carbón  Cubierta Azul  BH2 Pointer</t>
  </si>
  <si>
    <t>Lápiz de Carbón  Cubierta Verde BH2 Pointer</t>
  </si>
  <si>
    <t>Lápiz de Carbón Cubierta   Roja BH2 Pointer</t>
  </si>
  <si>
    <t>Marcadores para pizarra verde Pelikan</t>
  </si>
  <si>
    <t>Notebook  Ecológica Crema/Negro Logomarca</t>
  </si>
  <si>
    <t>Papel carbón 8 1/2 x 11" Velmer</t>
  </si>
  <si>
    <t>Papel Sumadora  Abby</t>
  </si>
  <si>
    <t>Pegamento Escolar (Ega) blanca de 250gr Penta</t>
  </si>
  <si>
    <t>Plástico para carnet  CAJA 500/1 S/m</t>
  </si>
  <si>
    <t>Regla en madera de 36 " Westcot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</si>
  <si>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</si>
  <si>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</si>
  <si>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</si>
  <si>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</si>
  <si>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</si>
  <si>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</si>
  <si>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</si>
  <si>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 xml:space="preserve">Tijeras Decorativa  de 16 CM (mango con forma) Studmark </t>
  </si>
  <si>
    <t>Post It 3x3</t>
  </si>
  <si>
    <t>Realizado por:</t>
  </si>
  <si>
    <t>___________________</t>
  </si>
  <si>
    <t>Barrendero corto con palo, abanico  Negro</t>
  </si>
  <si>
    <t xml:space="preserve">Limpiador de Cerámica, Productos Mía 128 onza </t>
  </si>
  <si>
    <t>Rastrillo Plástico (Tipo Araña ) no.22 c/palo Rojo</t>
  </si>
  <si>
    <t>Saca Agua con palo de 30 cm. (Escurridor P/Piso)</t>
  </si>
  <si>
    <t>Recogedor De Basura Plastico</t>
  </si>
  <si>
    <t>Papel Bond 8.5x11"</t>
  </si>
  <si>
    <t xml:space="preserve">Sostenedor de Folder Archivo tipo Legal </t>
  </si>
  <si>
    <t>Espuma limpiadora KWIK</t>
  </si>
  <si>
    <t>Espuma loca West 19 onz.</t>
  </si>
  <si>
    <t>Insecticida Plagox de 600ml</t>
  </si>
  <si>
    <t>Cartabón, 15 cm S/m</t>
  </si>
  <si>
    <t>Cartucho de impresión pixma de Canon 140 Negro</t>
  </si>
  <si>
    <t xml:space="preserve">Cartucho de impresión pixma de Canon 141 tricolor </t>
  </si>
  <si>
    <t>Cartulina 22.5 x 20",  Mamei Anchor</t>
  </si>
  <si>
    <t>Cartulina 50 x 65 cm,  Negra Sadipal</t>
  </si>
  <si>
    <t>Cartulina 50 x 65 cm,  Verde Sadipal</t>
  </si>
  <si>
    <t>Cartulina 50 x 65 cm, Naranja Sadipal</t>
  </si>
  <si>
    <t>Cartulina 50 x 65 cm, Rosada Sadipal</t>
  </si>
  <si>
    <t>Cinta doble cara printa</t>
  </si>
  <si>
    <t>Clip 33 mm en Caja Tyrol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</si>
  <si>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</si>
  <si>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</si>
  <si>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</si>
  <si>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</si>
  <si>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</si>
  <si>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</si>
  <si>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</si>
  <si>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</si>
  <si>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</si>
  <si>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</si>
  <si>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</si>
  <si>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</si>
  <si>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Grapadora Industrial 100 hojas Pointer</t>
  </si>
  <si>
    <t>Grapas no. 23/8 EAGLE</t>
  </si>
  <si>
    <t xml:space="preserve">Grapas no.23/8,  Pointer </t>
  </si>
  <si>
    <t>Lápiz de Carbón   NO.2 PRINTEK</t>
  </si>
  <si>
    <t>Papel cartulina en hilo color crema 8 1/2*11</t>
  </si>
  <si>
    <t xml:space="preserve">Pendaflex 8 1/2*14, AMPO </t>
  </si>
  <si>
    <t>Perforadora de tres hoyos  office depot</t>
  </si>
  <si>
    <t xml:space="preserve">Pizarra de corcho con marco de aluminio </t>
  </si>
  <si>
    <t>Porta Teclado color negro</t>
  </si>
  <si>
    <t>Tinta digital para impresora Epson, Azul Claro  Jbl ink</t>
  </si>
  <si>
    <t>Tinta digital para impresora Epson, Magenta Jbl ink</t>
  </si>
  <si>
    <t>Tinta digital para impresora Epson, Negro Jbl ink</t>
  </si>
  <si>
    <t>Toner Canon GPR 39/48 para IR730/1750 Primium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</si>
  <si>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</si>
  <si>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</si>
  <si>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</si>
  <si>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</si>
  <si>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</si>
  <si>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</si>
  <si>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</si>
  <si>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</si>
  <si>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</si>
  <si>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</si>
  <si>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</si>
  <si>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</si>
  <si>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</si>
  <si>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</si>
  <si>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</si>
  <si>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</si>
  <si>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</si>
  <si>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</si>
  <si>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</si>
  <si>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</si>
  <si>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</si>
  <si>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</si>
  <si>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</si>
  <si>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</si>
  <si>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</si>
  <si>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</si>
  <si>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</si>
  <si>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</si>
  <si>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</si>
  <si>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</si>
  <si>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</si>
  <si>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</si>
  <si>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</si>
  <si>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</si>
  <si>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</si>
  <si>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</si>
  <si>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</si>
  <si>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</si>
  <si>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</si>
  <si>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</si>
  <si>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</si>
  <si>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</si>
  <si>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</si>
  <si>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</si>
  <si>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</si>
  <si>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</si>
  <si>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</si>
  <si>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</si>
  <si>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</si>
  <si>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</si>
  <si>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</si>
  <si>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</si>
  <si>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</si>
  <si>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</si>
  <si>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</si>
  <si>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</si>
  <si>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</si>
  <si>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</si>
  <si>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</si>
  <si>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</si>
  <si>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</si>
  <si>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</si>
  <si>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</si>
  <si>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</si>
  <si>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</si>
  <si>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</si>
  <si>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</si>
  <si>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</si>
  <si>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</si>
  <si>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</si>
  <si>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</si>
  <si>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</si>
  <si>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</si>
  <si>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</si>
  <si>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</si>
  <si>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</si>
  <si>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</si>
  <si>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</si>
  <si>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</si>
  <si>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</si>
  <si>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</si>
  <si>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</si>
  <si>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</si>
  <si>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</si>
  <si>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</si>
  <si>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</si>
  <si>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</si>
  <si>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</si>
  <si>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</si>
  <si>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</si>
  <si>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</si>
  <si>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</si>
  <si>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</si>
  <si>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</si>
  <si>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</si>
  <si>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</si>
  <si>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</si>
  <si>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</si>
  <si>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</si>
  <si>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</si>
  <si>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</si>
  <si>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</si>
  <si>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</si>
  <si>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</si>
  <si>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</si>
  <si>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</si>
  <si>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</si>
  <si>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</si>
  <si>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</si>
  <si>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</si>
  <si>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</si>
  <si>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</si>
  <si>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</si>
  <si>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</si>
  <si>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</si>
  <si>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</si>
  <si>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</si>
  <si>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</si>
  <si>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</si>
  <si>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</si>
  <si>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</si>
  <si>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</si>
  <si>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</si>
  <si>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</si>
  <si>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</si>
  <si>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</si>
  <si>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</si>
  <si>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</si>
  <si>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Cinta para sumadora  S/M</t>
  </si>
  <si>
    <t>Cinta para sumadora Print Max  caja  12/1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</si>
  <si>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</si>
  <si>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</si>
  <si>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</si>
  <si>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</si>
  <si>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</si>
  <si>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</si>
  <si>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</si>
  <si>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</si>
  <si>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</si>
  <si>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</si>
  <si>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</si>
  <si>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</si>
  <si>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</si>
  <si>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</si>
  <si>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</si>
  <si>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</si>
  <si>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Labels hoja 1x2.5/8" hoja  25/1</t>
  </si>
  <si>
    <t>Labels hoja 1x2.5/8" hoja 50/1</t>
  </si>
  <si>
    <t>Labels hoja 2x4" Hoja 100/1</t>
  </si>
  <si>
    <t>Pila Tipo D UND</t>
  </si>
  <si>
    <t>Cepillo p/piso fuerte y resistente con palo, Brava amarillo</t>
  </si>
  <si>
    <t>Detergente en Polvo (ace) saco de 30 lib, Compadre</t>
  </si>
  <si>
    <t xml:space="preserve">Escoba metálica no. 22 (tipo araña) c/palo, truper color mamey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</si>
  <si>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</si>
  <si>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</si>
  <si>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</si>
  <si>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</si>
  <si>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 xml:space="preserve">Gel Antibacterial klinacion </t>
  </si>
  <si>
    <t>Gel Antibacterial Rosewell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</si>
  <si>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</si>
  <si>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</si>
  <si>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</si>
  <si>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West 5, Fardo de 10 paq. 400/1</t>
  </si>
  <si>
    <t xml:space="preserve">Calculadora de  funciones Beifa </t>
  </si>
  <si>
    <t>Cartucho de impresión E-studio 200 ml/230 S/m</t>
  </si>
  <si>
    <t>Cartucho de impresión E-studio 205 S/m</t>
  </si>
  <si>
    <t>Gancho p/folders  FALCON</t>
  </si>
  <si>
    <t>Pegamento Escolar (Ega) 128 oz. Internacional</t>
  </si>
  <si>
    <t>Canaleta de 2 metros 20*10</t>
  </si>
  <si>
    <t>ALCOHOL ISOPROPILICO 70%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</si>
  <si>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</si>
  <si>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</si>
  <si>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</si>
  <si>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</si>
  <si>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</si>
  <si>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</si>
  <si>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</si>
  <si>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</si>
  <si>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</si>
  <si>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</si>
  <si>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</si>
  <si>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</si>
  <si>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ESCOBILLA PALO LARGO</t>
  </si>
  <si>
    <t xml:space="preserve">ESCOBILLA PARA INODORO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</si>
  <si>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</si>
  <si>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</si>
  <si>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</si>
  <si>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</si>
  <si>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</si>
  <si>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</si>
  <si>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</si>
  <si>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JABON DE CUABA  5/1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</si>
  <si>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</si>
  <si>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</si>
  <si>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</si>
  <si>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</si>
  <si>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</si>
  <si>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</si>
  <si>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</si>
  <si>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</si>
  <si>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</si>
  <si>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</si>
  <si>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</si>
  <si>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</si>
  <si>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</si>
  <si>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TOALLA PARA MANO BLANCA (TELA)</t>
  </si>
  <si>
    <t>VASO #3 (PAQ. 100/1)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</si>
  <si>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</si>
  <si>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</si>
  <si>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</si>
  <si>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</si>
  <si>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</si>
  <si>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</si>
  <si>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</si>
  <si>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</si>
  <si>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</si>
  <si>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</si>
  <si>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 xml:space="preserve">BOMBILLO 45 W </t>
  </si>
  <si>
    <t>BOMBILLOS DE 85W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</si>
  <si>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</si>
  <si>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</si>
  <si>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</si>
  <si>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</si>
  <si>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</si>
  <si>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</si>
  <si>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</si>
  <si>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</si>
  <si>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CANALETA ELECTRICA 1*1 roja grande</t>
  </si>
  <si>
    <t>CANALETA ELECTRICA 1/2x1/2 azul</t>
  </si>
  <si>
    <t>CANCAMOS GRANDES 3-8 X 5</t>
  </si>
  <si>
    <t>CERRADURA CON LLAVE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</si>
  <si>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</si>
  <si>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</si>
  <si>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</si>
  <si>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</si>
  <si>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CORREDERA PARA GAVETAS</t>
  </si>
  <si>
    <t>ESPATULA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</si>
  <si>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</si>
  <si>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</si>
  <si>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</si>
  <si>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</si>
  <si>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</si>
  <si>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</si>
  <si>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</si>
  <si>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</si>
  <si>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</si>
  <si>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</si>
  <si>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</si>
  <si>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</si>
  <si>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</si>
  <si>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</si>
  <si>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</si>
  <si>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MANGUERA AIRE DOS CAPAS 3/8" ROJA</t>
  </si>
  <si>
    <t>MANGUERA JARDIN REFORZADA 15M</t>
  </si>
  <si>
    <t>MANGUERA PARA LAVAMANOS 3/8 x 7 1/2 METAL</t>
  </si>
  <si>
    <t>PATA DE CHIVO SOPORTE DE PUERTA</t>
  </si>
  <si>
    <t>PATA DE CHIVOSOPORTE DE PUERTA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</si>
  <si>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</si>
  <si>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</si>
  <si>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</si>
  <si>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</si>
  <si>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>PINZA DE CORTE 8"</t>
  </si>
  <si>
    <t>PISTOLA PARA MASILLA METAL</t>
  </si>
  <si>
    <t>REGLETA  16AWG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</si>
  <si>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</si>
  <si>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</si>
  <si>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</si>
  <si>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</si>
  <si>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</si>
  <si>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</si>
  <si>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</si>
  <si>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</si>
  <si>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</si>
  <si>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</si>
  <si>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</si>
  <si>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</si>
  <si>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>TOMA CORRIENTE VOLTAJE 6T (REGLETA)</t>
  </si>
  <si>
    <t>TORNILLO DE ACERO 3/8 x 2</t>
  </si>
  <si>
    <t>TUBO DE LAMPARA 17 W</t>
  </si>
  <si>
    <t>Papel Bond timbrado 8.5x11"</t>
  </si>
  <si>
    <t>Alcohol Isopropilico al 70%, Inomabet</t>
  </si>
  <si>
    <t>Queso Cheddar</t>
  </si>
  <si>
    <t>Banditas   en caja NO.18 , Rubber bands (Worker)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</si>
  <si>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</si>
  <si>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</si>
  <si>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</si>
  <si>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</si>
  <si>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</si>
  <si>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</si>
  <si>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</si>
  <si>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</si>
  <si>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</si>
  <si>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</si>
  <si>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</si>
  <si>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</si>
  <si>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</si>
  <si>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</si>
  <si>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</si>
  <si>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</si>
  <si>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</si>
  <si>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</si>
  <si>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</si>
  <si>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</si>
  <si>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</si>
  <si>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</si>
  <si>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</si>
  <si>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</si>
  <si>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</si>
  <si>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</si>
  <si>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</si>
  <si>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</si>
  <si>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</si>
  <si>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</si>
  <si>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</si>
  <si>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</si>
  <si>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</si>
  <si>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</si>
  <si>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</si>
  <si>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</si>
  <si>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</si>
  <si>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</si>
  <si>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</si>
  <si>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</si>
  <si>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</si>
  <si>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</si>
  <si>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</si>
  <si>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</si>
  <si>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</si>
  <si>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</si>
  <si>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</si>
  <si>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</si>
  <si>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</si>
  <si>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</si>
  <si>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</si>
  <si>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</si>
  <si>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</si>
  <si>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</si>
  <si>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</si>
  <si>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</si>
  <si>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</si>
  <si>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</si>
  <si>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</si>
  <si>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</si>
  <si>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</si>
  <si>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</si>
  <si>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</si>
  <si>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</si>
  <si>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</si>
  <si>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</si>
  <si>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</si>
  <si>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</si>
  <si>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</si>
  <si>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</si>
  <si>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</si>
  <si>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</si>
  <si>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</si>
  <si>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</si>
  <si>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</si>
  <si>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</si>
  <si>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</si>
  <si>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</si>
  <si>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</si>
  <si>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</si>
  <si>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</si>
  <si>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</si>
  <si>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</si>
  <si>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</si>
  <si>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</si>
  <si>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</si>
  <si>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664  TRICOLOR</t>
  </si>
  <si>
    <t>CARTUCHOS DE TINTA TRICOLOR  22</t>
  </si>
  <si>
    <t>CARTUCHOS PARA TINTA 662 TRICOLOR</t>
  </si>
  <si>
    <t>CARTULINA AZUL MARINO</t>
  </si>
  <si>
    <t>CARTULINA NEGRA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</si>
  <si>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</si>
  <si>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</si>
  <si>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</si>
  <si>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</si>
  <si>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</si>
  <si>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</si>
  <si>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</si>
  <si>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</si>
  <si>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Binder clip 15 mm Paq. 12/1</t>
  </si>
  <si>
    <t>CLIP BILLETERO Binder clip 41 mm paq. 12/1</t>
  </si>
  <si>
    <t>CLIP DE COLORES 50MM 1/100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</si>
  <si>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</si>
  <si>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</si>
  <si>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</si>
  <si>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</si>
  <si>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</si>
  <si>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</si>
  <si>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</si>
  <si>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</si>
  <si>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</si>
  <si>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</si>
  <si>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</si>
  <si>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FELPA AZUL</t>
  </si>
  <si>
    <t>FELPA NEGRA</t>
  </si>
  <si>
    <t>FOAMI CON ESCARCHA MARRON</t>
  </si>
  <si>
    <t>FOAMI CON ESCARCHA MORADO</t>
  </si>
  <si>
    <t>FOAMI SIN ESCARCHA AMARILLO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</si>
  <si>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</si>
  <si>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</si>
  <si>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</si>
  <si>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</si>
  <si>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</si>
  <si>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</si>
  <si>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</si>
  <si>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</si>
  <si>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FOLDERS C/B BLANCO</t>
  </si>
  <si>
    <t xml:space="preserve">FOLDERS MANILLA  8 1/2 x 14 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</si>
  <si>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</si>
  <si>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</si>
  <si>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</si>
  <si>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</si>
  <si>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</si>
  <si>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</si>
  <si>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</si>
  <si>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</si>
  <si>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</si>
  <si>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</si>
  <si>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</si>
  <si>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</si>
  <si>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</si>
  <si>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</si>
  <si>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</si>
  <si>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LAPICERO   boligrafo negro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</si>
  <si>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</si>
  <si>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</si>
  <si>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</si>
  <si>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</si>
  <si>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</si>
  <si>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</si>
  <si>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</si>
  <si>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</si>
  <si>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</si>
  <si>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</si>
  <si>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PARA C CD Y DVD NEGRO</t>
  </si>
  <si>
    <t>MARCADOR PARA CD/DVD NEGRO</t>
  </si>
  <si>
    <t xml:space="preserve">PAPEL BON 20 8 1/2 X 11 </t>
  </si>
  <si>
    <t>PAPEL CREPE  50 x 200 cm, NEGRO</t>
  </si>
  <si>
    <t>PAPEL CREPE 50 x 200 cm, AMARILLO</t>
  </si>
  <si>
    <t>PAPEL CREPE 50 x 200 cm, AZUL  MILENIAL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</si>
  <si>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</si>
  <si>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</si>
  <si>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</si>
  <si>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</si>
  <si>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</si>
  <si>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</si>
  <si>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</si>
  <si>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</si>
  <si>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</si>
  <si>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</si>
  <si>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</si>
  <si>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</si>
  <si>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</si>
  <si>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</si>
  <si>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</si>
  <si>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</si>
  <si>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</si>
  <si>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</si>
  <si>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</si>
  <si>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</si>
  <si>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</si>
  <si>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POST-IT AMARILLO 3x5</t>
  </si>
  <si>
    <t>POST-IT DE COLORES 3x2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</si>
  <si>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</si>
  <si>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</si>
  <si>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</si>
  <si>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</si>
  <si>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</si>
  <si>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</si>
  <si>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</si>
  <si>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SOBRE DE CARTAS BLANCO</t>
  </si>
  <si>
    <t>SOBRE DE PAGO MANILLA</t>
  </si>
  <si>
    <t>SOBRE MANILLA  9  x 12</t>
  </si>
  <si>
    <t>SOBRE MANILLA  9 1/2 x 13</t>
  </si>
  <si>
    <t>SOBRE MANILLA 17 x 14 1/2</t>
  </si>
  <si>
    <t>TIJERAS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</si>
  <si>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</si>
  <si>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</si>
  <si>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</si>
  <si>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</si>
  <si>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</si>
  <si>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</si>
  <si>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</si>
  <si>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</si>
  <si>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</si>
  <si>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</si>
  <si>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</si>
  <si>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</si>
  <si>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</si>
  <si>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</si>
  <si>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</si>
  <si>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</si>
  <si>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</si>
  <si>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</si>
  <si>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35A  NEGRO</t>
  </si>
  <si>
    <t xml:space="preserve">TONER 64A </t>
  </si>
  <si>
    <t>TONER 655A  (CF453A) MAGENTA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</si>
  <si>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</si>
  <si>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</si>
  <si>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</si>
  <si>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</si>
  <si>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</si>
  <si>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</si>
  <si>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</si>
  <si>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</si>
  <si>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</si>
  <si>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</si>
  <si>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LIMPIADOR DE BAÑO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</si>
  <si>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</si>
  <si>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</si>
  <si>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</si>
  <si>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</si>
  <si>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</si>
  <si>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</si>
  <si>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</si>
  <si>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</si>
  <si>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</si>
  <si>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</si>
  <si>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</si>
  <si>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</si>
  <si>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</si>
  <si>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</si>
  <si>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</si>
  <si>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</si>
  <si>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</si>
  <si>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</si>
  <si>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</si>
  <si>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</si>
  <si>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</si>
  <si>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</si>
  <si>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</si>
  <si>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</si>
  <si>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</si>
  <si>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</si>
  <si>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</si>
  <si>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</si>
  <si>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</si>
  <si>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</si>
  <si>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</si>
  <si>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</si>
  <si>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</si>
  <si>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</si>
  <si>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</si>
  <si>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</si>
  <si>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</si>
  <si>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</si>
  <si>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</si>
  <si>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</si>
  <si>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</si>
  <si>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</si>
  <si>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</si>
  <si>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</si>
  <si>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</si>
  <si>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</si>
  <si>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</si>
  <si>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</si>
  <si>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</si>
  <si>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</si>
  <si>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</si>
  <si>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</si>
  <si>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</si>
  <si>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</si>
  <si>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</si>
  <si>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</si>
  <si>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</si>
  <si>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</si>
  <si>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</si>
  <si>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ATOMIZADOR EN SPRAY 16 ONZAS NO. 14863</t>
  </si>
  <si>
    <t>655A-CF452A YELLOW</t>
  </si>
  <si>
    <t>ARMAZÓN PARA ARCHIVO. ITEM T24001</t>
  </si>
  <si>
    <t>BLOCKS BWILDING TOYS PAQ</t>
  </si>
  <si>
    <t>BOLSAS PAPEL TIMBRADA GRANDE</t>
  </si>
  <si>
    <t>BOLSAS TIMBRADAS PEQUEÑAS</t>
  </si>
  <si>
    <t>CARÁTULA PARA CD COLOR NEGRO</t>
  </si>
  <si>
    <t>CARPETAS 3¨C/COVER AZUL OSCURO</t>
  </si>
  <si>
    <t>CARTULINA AMARILLA</t>
  </si>
  <si>
    <t xml:space="preserve">CARTULINA BLANCA </t>
  </si>
  <si>
    <t>CARTULINA VERDE CLARO</t>
  </si>
  <si>
    <t>ESPIRAL PARA ENCUADERNAR TRANSPARENTE, 19 RING, 16 MM</t>
  </si>
  <si>
    <t>JUMP ROPE 7 FOOT UNID</t>
  </si>
  <si>
    <t>LIBRETA RAYADAS 5 X 8</t>
  </si>
  <si>
    <t>MALLAS BASKETBALL COLOR MAMEY</t>
  </si>
  <si>
    <t>MALLAS BOLLEYBALL COLOR NEGRO</t>
  </si>
  <si>
    <t>MEMORIA USB (ISFODOSU RUM)</t>
  </si>
  <si>
    <t>PAPEL P/MAQUINA DE SUMAR</t>
  </si>
  <si>
    <t>RESMAS HOJAS TIMBRADAS LOGO INST.</t>
  </si>
  <si>
    <t>SOBRE MANILA 10"X13"</t>
  </si>
  <si>
    <t>SOBRE MANILA 10"X15"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</si>
  <si>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</si>
  <si>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</si>
  <si>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</si>
  <si>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</si>
  <si>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</si>
  <si>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STOP WATCH ALTRACK 495 PROF.</t>
  </si>
  <si>
    <t>VASOS TERMICOS C/LOGO INSTITUCIONAL</t>
  </si>
  <si>
    <t>Ace-Detergente Saco de 30 Lb</t>
  </si>
  <si>
    <t>Aceite de Soya 128 Oz</t>
  </si>
  <si>
    <t xml:space="preserve">Agua de Bateria </t>
  </si>
  <si>
    <t>Alcohol Isopropilico 70%</t>
  </si>
  <si>
    <t>Baygon</t>
  </si>
  <si>
    <t>Brillo Gordo</t>
  </si>
  <si>
    <t>Cebolla Roja</t>
  </si>
  <si>
    <t>Cortina de Baño Blanca 72x72</t>
  </si>
  <si>
    <t>Desgrasante</t>
  </si>
  <si>
    <t>Escobilla Limpia Inodoro</t>
  </si>
  <si>
    <t>Escobillon Industrial</t>
  </si>
  <si>
    <t>Goma de Limpiar Cristales</t>
  </si>
  <si>
    <t>Goma de Sacar Agua</t>
  </si>
  <si>
    <t>Jabon Liquido para manos</t>
  </si>
  <si>
    <t>Limpia Cerámica</t>
  </si>
  <si>
    <t>Limpia Cristales</t>
  </si>
  <si>
    <t>Limpiador de Metales</t>
  </si>
  <si>
    <t>Mascarilla Quirujica caja 50/1</t>
  </si>
  <si>
    <t>Nuez Moscada</t>
  </si>
  <si>
    <t>Recogedor de Basura</t>
  </si>
  <si>
    <t>Suape #36</t>
  </si>
  <si>
    <t>Termometro Digital</t>
  </si>
  <si>
    <t>Recinto Eugenio María de Hostos</t>
  </si>
  <si>
    <t>Cartulina</t>
  </si>
  <si>
    <t>Carpeta  2 " Pulgada</t>
  </si>
  <si>
    <t>Carpeta  5" Pulgada</t>
  </si>
  <si>
    <t>Cinta adhesiva 3/4´´ DISP</t>
  </si>
  <si>
    <t>Cinta adhesiva Seda</t>
  </si>
  <si>
    <t>Clip Billetero 19mm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</si>
  <si>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</si>
  <si>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</si>
  <si>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</si>
  <si>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</si>
  <si>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</si>
  <si>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Lapicero </t>
  </si>
  <si>
    <t>Cola Sintetica</t>
  </si>
  <si>
    <t>Cubiertas plásticas (encuadernar) 50/1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</si>
  <si>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</si>
  <si>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</si>
  <si>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</si>
  <si>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</si>
  <si>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</si>
  <si>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</si>
  <si>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</si>
  <si>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</si>
  <si>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</si>
  <si>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</si>
  <si>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</si>
  <si>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</si>
  <si>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</si>
  <si>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</si>
  <si>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</si>
  <si>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 xml:space="preserve">Libreta de rayas  5" x 8" </t>
  </si>
  <si>
    <t xml:space="preserve">Libreta de rayas 8.5" x 11" </t>
  </si>
  <si>
    <t>Libro Record 500 Pagina</t>
  </si>
  <si>
    <t>Papelografo Pliego 500/1</t>
  </si>
  <si>
    <t xml:space="preserve">Papel para sumadora </t>
  </si>
  <si>
    <t>Pendaflex 8.5" x 11" Folder Colgante 25/1</t>
  </si>
  <si>
    <t>Perforadora de 2 Hoyos</t>
  </si>
  <si>
    <t xml:space="preserve">perforadora de 3 hoyos </t>
  </si>
  <si>
    <t>Pila 9V</t>
  </si>
  <si>
    <t xml:space="preserve">Porta Carnet </t>
  </si>
  <si>
    <t>Notas Adhesivas 2X3</t>
  </si>
  <si>
    <t>Notas Adhesivas 3x3</t>
  </si>
  <si>
    <t>Notas Adhesivas continuas 3x3</t>
  </si>
  <si>
    <t>Post it Banderitas</t>
  </si>
  <si>
    <t>Protector de Hoja (Plástico) 100/1</t>
  </si>
  <si>
    <t>Regla 30 cm</t>
  </si>
  <si>
    <t>Resma papel Bond  8½x14</t>
  </si>
  <si>
    <t>Saca Grapa Estándar</t>
  </si>
  <si>
    <t>Sacapuntas Metal</t>
  </si>
  <si>
    <t xml:space="preserve">Sobre Manila 6.5x12.5 </t>
  </si>
  <si>
    <t>Sobre Manila 37x45 cms 250/1</t>
  </si>
  <si>
    <t>Tinta Azul ( gota)</t>
  </si>
  <si>
    <t>Tiza Caja 12/1</t>
  </si>
  <si>
    <t>Toner CC364A - 64A</t>
  </si>
  <si>
    <t>Toner  87A</t>
  </si>
  <si>
    <t>Toner 36A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</si>
  <si>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</si>
  <si>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</si>
  <si>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</si>
  <si>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</si>
  <si>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</si>
  <si>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</si>
  <si>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</si>
  <si>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</si>
  <si>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</si>
  <si>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</si>
  <si>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</si>
  <si>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</si>
  <si>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</si>
  <si>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</si>
  <si>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</si>
  <si>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</si>
  <si>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</si>
  <si>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Recinto Juan Vicente Moscoso</t>
  </si>
  <si>
    <t>Banda De Gomas (caja 100/1) (Worker)</t>
  </si>
  <si>
    <t xml:space="preserve">Bolsa Institucional De Papel 12 X 10 Pulg. </t>
  </si>
  <si>
    <t>Bolsa Institucional De Papel 12 X 16 Pulg.</t>
  </si>
  <si>
    <t>Bolsa Institucional En Tela Azul 10X 14 Pulg.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</si>
  <si>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</si>
  <si>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</si>
  <si>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</si>
  <si>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</si>
  <si>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</si>
  <si>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</si>
  <si>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</si>
  <si>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</si>
  <si>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Plateado</t>
  </si>
  <si>
    <t>Cd-R 80 Min, 700 Mb Hp</t>
  </si>
  <si>
    <t>Cinta Adhesiva 3/4 " Jet Point</t>
  </si>
  <si>
    <t>Cinta Adhesiva Cristalino 1 /2" X 25 Yards. Pegafan</t>
  </si>
  <si>
    <t>Cinta Adhesiva Para Empaque Abby</t>
  </si>
  <si>
    <t>Cinta De Escribir Para Maquina De Brother Ax 10. Modelo</t>
  </si>
  <si>
    <t>Cinta Doble Cara 19 Mm X Ancho 1.5 Pulgada (Mounting tape)</t>
  </si>
  <si>
    <t>Cuadernos De 144 Pág. Ofi Nota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</si>
  <si>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</si>
  <si>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</si>
  <si>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</si>
  <si>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</si>
  <si>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</si>
  <si>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</si>
  <si>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Azul</t>
  </si>
  <si>
    <t>Folder 8 1/2*11  De Color Verde Manzana</t>
  </si>
  <si>
    <t>Folder 8 1/2*11 Amarillo (caja 100/1)</t>
  </si>
  <si>
    <t>Folder 8 1/2*11 De Color Azul Claro</t>
  </si>
  <si>
    <t>Folder 8 1/2*11 De Color Verde Oscuro</t>
  </si>
  <si>
    <t>Folder Con Bolsillos Institucional (Logo Nuevo)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</si>
  <si>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</si>
  <si>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</si>
  <si>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</si>
  <si>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</si>
  <si>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9/8 Rapid Paq / 5,000 Un</t>
  </si>
  <si>
    <t>Juego De 12 Pinceles  Pointer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</si>
  <si>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</si>
  <si>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</si>
  <si>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</si>
  <si>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</si>
  <si>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Hilo Blanco 8 1/2 X 11"</t>
  </si>
  <si>
    <t>Papel Hilo Crema Claro 8 1/2 X 11"</t>
  </si>
  <si>
    <t>Pegamento En Barra Uhu 40 G</t>
  </si>
  <si>
    <t>Perforadora De Papel, Doble Hoyo, Cuchilla De Alta Calidad</t>
  </si>
  <si>
    <t>Porta Cd En Tela Sintética</t>
  </si>
  <si>
    <t>Regla 30 Cm Pointer</t>
  </si>
  <si>
    <t xml:space="preserve">Sacapunta De Metal 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</si>
  <si>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</si>
  <si>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</si>
  <si>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</si>
  <si>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</si>
  <si>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</si>
  <si>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</si>
  <si>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</si>
  <si>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</si>
  <si>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</si>
  <si>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T664-220, Cyan</t>
  </si>
  <si>
    <t>Tinta Para Impresora Epson T664-320, Magenta</t>
  </si>
  <si>
    <t>Tinta Para Impresora Epson T664-420, Amarillo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</si>
  <si>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</si>
  <si>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</si>
  <si>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</si>
  <si>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</si>
  <si>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</si>
  <si>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Alcohol Isoprofilico  (Galones)</t>
  </si>
  <si>
    <t>Auyama</t>
  </si>
  <si>
    <t>Brillo Gordo Sencillo Paq. 36/1</t>
  </si>
  <si>
    <t>Cepillo Pared Plástico</t>
  </si>
  <si>
    <t>Detergente En Polvo Saco 30 Lib.</t>
  </si>
  <si>
    <t>Funda Blanca  Fardo 100/1</t>
  </si>
  <si>
    <t>Gel Antibaterial</t>
  </si>
  <si>
    <t>Limpiador Líquido Cristal Clean Pote 32 Oz.</t>
  </si>
  <si>
    <t>Limpiador Y Desgrasante Cítrico Con Dispensador</t>
  </si>
  <si>
    <t>Mascarilla Quirúrgicas (caja 50/1)</t>
  </si>
  <si>
    <t>Medallion Litro 32 Oz.</t>
  </si>
  <si>
    <t>Mikroklene (Yodo)</t>
  </si>
  <si>
    <t>Recogedor De Basura</t>
  </si>
  <si>
    <t>Servilletas  Fardo 10Paq /500 Un</t>
  </si>
  <si>
    <t>Solid Power (Jabón Máquina Lavaplatos) Pote 9 Libras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</si>
  <si>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</si>
  <si>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</si>
  <si>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</si>
  <si>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</si>
  <si>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</si>
  <si>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</si>
  <si>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</si>
  <si>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</si>
  <si>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</si>
  <si>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</si>
  <si>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</si>
  <si>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</si>
  <si>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</si>
  <si>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>Asiento Elongado blanco</t>
  </si>
  <si>
    <t>Atomizador 32 Onz</t>
  </si>
  <si>
    <t xml:space="preserve">Avena en hojuelas   </t>
  </si>
  <si>
    <t xml:space="preserve">Azucar Blanca (Saco 125Lb)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</si>
  <si>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</si>
  <si>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</si>
  <si>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</si>
  <si>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</si>
  <si>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</si>
  <si>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Berengena</t>
  </si>
  <si>
    <t>Bomba Extracion de Agua 3HP trifasica 220V</t>
  </si>
  <si>
    <t>Bombillos 85 W Espiral</t>
  </si>
  <si>
    <t>Brillo verde (3/1) premium</t>
  </si>
  <si>
    <t>Brocha de 1 1/2"</t>
  </si>
  <si>
    <t>Caja 2x4  Externa</t>
  </si>
  <si>
    <t>Caja de Registro 1/2</t>
  </si>
  <si>
    <t>Candado 50 mm</t>
  </si>
  <si>
    <t xml:space="preserve">Canela entera                                     </t>
  </si>
  <si>
    <t>Chaira ad cut -12ss 12"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</si>
  <si>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</si>
  <si>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</si>
  <si>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</si>
  <si>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</si>
  <si>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</si>
  <si>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</si>
  <si>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</si>
  <si>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</si>
  <si>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</si>
  <si>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</si>
  <si>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</si>
  <si>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</si>
  <si>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</si>
  <si>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</si>
  <si>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</si>
  <si>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</si>
  <si>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</si>
  <si>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</si>
  <si>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</si>
  <si>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</si>
  <si>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</si>
  <si>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</si>
  <si>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</si>
  <si>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</si>
  <si>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</si>
  <si>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</si>
  <si>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</si>
  <si>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</si>
  <si>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</si>
  <si>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</si>
  <si>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</si>
  <si>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</si>
  <si>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</si>
  <si>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</si>
  <si>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</si>
  <si>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</si>
  <si>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</si>
  <si>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</si>
  <si>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Elastico recubierto (Par)</t>
  </si>
  <si>
    <t>Guantes de Jardineria</t>
  </si>
  <si>
    <t>Guantes desechables de cocina Latex 100/1</t>
  </si>
  <si>
    <t>Guantes desechables de cocina transparente 100/1</t>
  </si>
  <si>
    <t>Habichuela Blanca</t>
  </si>
  <si>
    <t xml:space="preserve">Habichuela negra                                  </t>
  </si>
  <si>
    <t xml:space="preserve">Habichuela roja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</si>
  <si>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</si>
  <si>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</si>
  <si>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</si>
  <si>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</si>
  <si>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Jarra Metalica Inoxidable 2.5 LT con tapa</t>
  </si>
  <si>
    <t>Juego de sifon Lavamano</t>
  </si>
  <si>
    <t xml:space="preserve">Ketchup (empaque 7 lb)                          </t>
  </si>
  <si>
    <t>Lampara Led T8 tube</t>
  </si>
  <si>
    <t>Lanilla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</si>
  <si>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</si>
  <si>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</si>
  <si>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</si>
  <si>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</si>
  <si>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</si>
  <si>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</si>
  <si>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Lubricante Aerosol</t>
  </si>
  <si>
    <t>Manivela de inodoro</t>
  </si>
  <si>
    <t>Martillo c Mango 16 Onz</t>
  </si>
  <si>
    <t>Mota anti-gota</t>
  </si>
  <si>
    <t>Naranja Agria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</si>
  <si>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</si>
  <si>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</si>
  <si>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</si>
  <si>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</si>
  <si>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>Pasta tomate 7 LB</t>
  </si>
  <si>
    <t xml:space="preserve">Pechuga de pollo fresca </t>
  </si>
  <si>
    <t>Pelador de Papa Manual</t>
  </si>
  <si>
    <t>Pera para inodoro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</si>
  <si>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</si>
  <si>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</si>
  <si>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</si>
  <si>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</si>
  <si>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</si>
  <si>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</si>
  <si>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Danes     </t>
  </si>
  <si>
    <t xml:space="preserve">Queso Mozarella                      </t>
  </si>
  <si>
    <t>Rabano</t>
  </si>
  <si>
    <t>Rastrillo para Jardin Plastico GDE.</t>
  </si>
  <si>
    <t>Rollo de plastico protector para mesa</t>
  </si>
  <si>
    <t>Sal Paletizada Saco 40 Lb</t>
  </si>
  <si>
    <t xml:space="preserve">Salchichas de pollo (paq 30/1) </t>
  </si>
  <si>
    <t xml:space="preserve">Salsa China                        </t>
  </si>
  <si>
    <t>Silicone industrial transparente</t>
  </si>
  <si>
    <t xml:space="preserve">Sopita 240/1                 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</si>
  <si>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</si>
  <si>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</si>
  <si>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</si>
  <si>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</si>
  <si>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</si>
  <si>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</si>
  <si>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</si>
  <si>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</si>
  <si>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</si>
  <si>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</si>
  <si>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</si>
  <si>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</si>
  <si>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</si>
  <si>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desechables #10 2500/1</t>
  </si>
  <si>
    <t xml:space="preserve">Vasos desechables #3  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</si>
  <si>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</si>
  <si>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</si>
  <si>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</si>
  <si>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</si>
  <si>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</si>
  <si>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</si>
  <si>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</si>
  <si>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</si>
  <si>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</si>
  <si>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</si>
  <si>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</si>
  <si>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</si>
  <si>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</si>
  <si>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</si>
  <si>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</si>
  <si>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</si>
  <si>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</si>
  <si>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</si>
  <si>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</si>
  <si>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</si>
  <si>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</si>
  <si>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</si>
  <si>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</si>
  <si>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</si>
  <si>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</si>
  <si>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</si>
  <si>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</si>
  <si>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</si>
  <si>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</si>
  <si>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</si>
  <si>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</si>
  <si>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</si>
  <si>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</si>
  <si>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</si>
  <si>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</si>
  <si>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</si>
  <si>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</si>
  <si>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</si>
  <si>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</si>
  <si>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Foamy escarchado plateado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</si>
  <si>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</si>
  <si>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</si>
  <si>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</si>
  <si>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</si>
  <si>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</si>
  <si>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</si>
  <si>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</si>
  <si>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</si>
  <si>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</si>
  <si>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</si>
  <si>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</si>
  <si>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</si>
  <si>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</si>
  <si>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</si>
  <si>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</si>
  <si>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</si>
  <si>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</si>
  <si>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</si>
  <si>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</si>
  <si>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</si>
  <si>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</si>
  <si>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</si>
  <si>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</si>
  <si>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</si>
  <si>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</si>
  <si>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</si>
  <si>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</si>
  <si>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</si>
  <si>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</si>
  <si>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</si>
  <si>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</si>
  <si>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</si>
  <si>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</si>
  <si>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</si>
  <si>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</si>
  <si>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</si>
  <si>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Perforadora de 1 hoyo</t>
  </si>
  <si>
    <t>Perforadora de 3 hoyos</t>
  </si>
  <si>
    <t>Pistola de silicona 10W,  5001 Glue Gun</t>
  </si>
  <si>
    <t>Pizarra Blancas Para Tiza 4x8 pies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</si>
  <si>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</si>
  <si>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</si>
  <si>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</si>
  <si>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</si>
  <si>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</si>
  <si>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</si>
  <si>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</si>
  <si>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</si>
  <si>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</si>
  <si>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</si>
  <si>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</si>
  <si>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</si>
  <si>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</si>
  <si>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</si>
  <si>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</si>
  <si>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</si>
  <si>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</si>
  <si>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</si>
  <si>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</si>
  <si>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</si>
  <si>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</si>
  <si>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banco</t>
  </si>
  <si>
    <t>Tempera Morada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</si>
  <si>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</si>
  <si>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</si>
  <si>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</si>
  <si>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</si>
  <si>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</si>
  <si>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</si>
  <si>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</si>
  <si>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</si>
  <si>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</si>
  <si>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</si>
  <si>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</si>
  <si>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</si>
  <si>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</si>
  <si>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</si>
  <si>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</si>
  <si>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</si>
  <si>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</si>
  <si>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</si>
  <si>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</si>
  <si>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</si>
  <si>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83 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</si>
  <si>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</si>
  <si>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</si>
  <si>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</si>
  <si>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</si>
  <si>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</si>
  <si>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</si>
  <si>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</si>
  <si>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</si>
  <si>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</si>
  <si>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</si>
  <si>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>TONER 974A NEGRO</t>
  </si>
  <si>
    <t>HOJAS DE PLASTIFICACION CAJA 100/1</t>
  </si>
  <si>
    <t>Ajo Selecto</t>
  </si>
  <si>
    <t>Platano Verde</t>
  </si>
  <si>
    <t>Pvc rollo 18*1500 pies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</si>
  <si>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</si>
  <si>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</si>
  <si>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</si>
  <si>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</si>
  <si>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</si>
  <si>
    <t>Papel Bond azul 8.5x11"</t>
  </si>
  <si>
    <t>ESCOBILLA PARA INODORO (CEPILLO DE BAÑO)</t>
  </si>
  <si>
    <t>FOLDER PENDAFLEX 8 1/2*11 PAQ. 25/1</t>
  </si>
  <si>
    <t xml:space="preserve">ADAPTADOR (ANILLO COOPLING) PVC 1/2 </t>
  </si>
  <si>
    <t xml:space="preserve">HUEVOS </t>
  </si>
  <si>
    <t>CUERDA JUMP ROPE</t>
  </si>
  <si>
    <t>HOJA EN HILO COLOR BLANCA 8 1/2 X 11</t>
  </si>
  <si>
    <t>HOJA EN HILO COLOR CREMA 8 1/2 X 11</t>
  </si>
  <si>
    <t>HOJA EN HILO COLOR HUESO 8 1/2 X 11</t>
  </si>
  <si>
    <t>HOJA EN HILO COLOR HUESO CLARO 8 1/2 X 11</t>
  </si>
  <si>
    <t>JUEGO HAND BELLS</t>
  </si>
  <si>
    <t>JUEGO LINK N LEARN LINKS</t>
  </si>
  <si>
    <t>MARTILLOS HAMMER (COLORES VARIOS)</t>
  </si>
  <si>
    <t>MEMORIA USB 32 GB</t>
  </si>
  <si>
    <t>ROMPECABEZAS</t>
  </si>
  <si>
    <t>SOBRE MANILA 5.5"X8.5"</t>
  </si>
  <si>
    <t>SOBRE MANILA COLOR CORAL 14"X17"</t>
  </si>
  <si>
    <t>TIJERAS PARA NIÑOS</t>
  </si>
  <si>
    <t>Borrador De Pizarra Blanca, Medida 13 X 6 Cm, Color Negro</t>
  </si>
  <si>
    <t>Carrito Para Cinta Adhesiva, Dispensador De Cinta De Escritorio, Base Antideslizante, Acepta Tamaños De Cinta 1/2 Pulgada Y 3/4 Pulgada De Ancho, Hasta 1500 Pulgadas De Largo</t>
  </si>
  <si>
    <t>Cartulina Azul</t>
  </si>
  <si>
    <t>Cartulina Color Verde</t>
  </si>
  <si>
    <t>Pistola De Silicón Grande</t>
  </si>
  <si>
    <t>Pistola Silicona Caliente Para Barra Fina</t>
  </si>
  <si>
    <t>Tóner Hp Laserjet, Mod. 655a Color Negra (original)</t>
  </si>
  <si>
    <t>Tóner Hp Laserjet, Mod. 665a Color Yellow (original)</t>
  </si>
  <si>
    <t>Brillo Fino</t>
  </si>
  <si>
    <t>Dermaklin (Jabón Líquido)</t>
  </si>
  <si>
    <t>Desgrasante (Grease Cutter)</t>
  </si>
  <si>
    <t>Fósforo  Fardo 100/1</t>
  </si>
  <si>
    <t>Funda O Bolsas Para Basura, Color Negro, Calibre 150, Capacidad 50 A 55 Galones (paquete 100/1)</t>
  </si>
  <si>
    <t>Funda O Bolsas Para Basura, Color Negro, Calibre 150, Capacidad 60 A 65 Galones (paquete 100/1)</t>
  </si>
  <si>
    <t>Jabón Liquido Para Fregar Con Cloro 32 Oz</t>
  </si>
  <si>
    <t>Plato Desechable No. 9 (Fardo 20/1) (Paquete 25/1)</t>
  </si>
  <si>
    <t>Platos Desechebles No. 6 (faldo de 40/1)</t>
  </si>
  <si>
    <t>Silver Powerpote 8 Libras</t>
  </si>
  <si>
    <t>Toalla Microfibra Verde 40 x 40 cm</t>
  </si>
  <si>
    <t>Creado en fecha</t>
  </si>
  <si>
    <t>Azucar crema 5 libras</t>
  </si>
  <si>
    <t>Fundas de basura No.30</t>
  </si>
  <si>
    <t>Te Verde</t>
  </si>
  <si>
    <t>Grapadora uso pesado</t>
  </si>
  <si>
    <t>Lapicero azul 12/1</t>
  </si>
  <si>
    <t>Tabla Plastica</t>
  </si>
  <si>
    <t>Toner HP 05A CE505A Negro</t>
  </si>
  <si>
    <t>Toner HP 131A CF211A Azul</t>
  </si>
  <si>
    <t>Toner HP 131A CF212A Amarillo</t>
  </si>
  <si>
    <t xml:space="preserve">Toner HP 131A CF213A Magenta </t>
  </si>
  <si>
    <t>Toner HP 201A CF400A Negro</t>
  </si>
  <si>
    <t>Toner HP 201A CF401A Azul</t>
  </si>
  <si>
    <t>Toner HP 201A CF402A Amarillo</t>
  </si>
  <si>
    <t>Toner HP 201A CF403A Magenta</t>
  </si>
  <si>
    <t>Toner HP 202A CF503A Magenta</t>
  </si>
  <si>
    <t>Toner HP 410X CF410XC Negro</t>
  </si>
  <si>
    <t>Toner HP 410X CF411XC Azul</t>
  </si>
  <si>
    <t>Toner HP 410X CF412XC Amarillo</t>
  </si>
  <si>
    <t>Toner HP 410X CF413XC Magenta</t>
  </si>
  <si>
    <t>Toner HP 80A CF280A Negro</t>
  </si>
  <si>
    <t>Toner Hp 974 L0r87al Azul</t>
  </si>
  <si>
    <t>Toner Hp 974 L0r90al Magenta</t>
  </si>
  <si>
    <t>Toner Hp 974 L0r93al Amarillo</t>
  </si>
  <si>
    <t>Toner Hp 974 L0r96al Negro</t>
  </si>
  <si>
    <t>Toner HP CE285AC Negro</t>
  </si>
  <si>
    <t>Toner HP CE410XC Negro</t>
  </si>
  <si>
    <t>Toner HP CE411AC Azul</t>
  </si>
  <si>
    <t>Toner HP CE412AC Amarillo</t>
  </si>
  <si>
    <t>Toner HP CE413AC Magenta</t>
  </si>
  <si>
    <t>Toner HP CF287XC</t>
  </si>
  <si>
    <t>Toner HP CF361XC Azul</t>
  </si>
  <si>
    <t>Toner HP CF362XC Amarillo</t>
  </si>
  <si>
    <t>Toner HP CF363XC Magenta</t>
  </si>
  <si>
    <t>Toner HP CF380XC Negro</t>
  </si>
  <si>
    <t>Toner HP CF381AC Azul</t>
  </si>
  <si>
    <t>Toner HP CF382AC Amarillo</t>
  </si>
  <si>
    <t>Toner HP CF383AC Magenta</t>
  </si>
  <si>
    <t>Toner Hp Fusor Rm2-1257 J8J87A- M633</t>
  </si>
  <si>
    <t>LLAVE PARA FREGADERO CB-11105</t>
  </si>
  <si>
    <t>GRAPAS 26/6</t>
  </si>
  <si>
    <t>TONER 128A MAGENTA</t>
  </si>
  <si>
    <t xml:space="preserve">Brillo Verde </t>
  </si>
  <si>
    <t>Dispensador de Papel Higienico</t>
  </si>
  <si>
    <t xml:space="preserve">Escoba </t>
  </si>
  <si>
    <t>Azucar Crema</t>
  </si>
  <si>
    <t>Filete de Tilapia</t>
  </si>
  <si>
    <t>Ketchup Empaque de 7 lbs</t>
  </si>
  <si>
    <t>Leche de Coco</t>
  </si>
  <si>
    <t>Mayonesa Empaque de 8 Lb</t>
  </si>
  <si>
    <t>Vino Blanco</t>
  </si>
  <si>
    <t>Vino Tinto</t>
  </si>
  <si>
    <t>CARPETAS TIMBRADA CON LOGO INSTITUCIONAL</t>
  </si>
  <si>
    <t>TRIPITAS DE POLLO COLORES VARIOS</t>
  </si>
  <si>
    <t>Cucharas Biodegradables Madera 100/1</t>
  </si>
  <si>
    <t>Desinfectante Liquido Limpia Pisos</t>
  </si>
  <si>
    <t>Te Frutas Tropicales</t>
  </si>
  <si>
    <t>Tenedores  Biodegradables Madera 100/1</t>
  </si>
  <si>
    <t>Folder tamaño 8.5x13"</t>
  </si>
  <si>
    <t>Pizarra De Corcho 40x60 Cm</t>
  </si>
  <si>
    <t>Tabla De Madera</t>
  </si>
  <si>
    <t>Tinta para sello Gotero Rojo</t>
  </si>
  <si>
    <t>Toner HP 131A CF210A Negro</t>
  </si>
  <si>
    <t>Toner HP 655A CF451A Azul</t>
  </si>
  <si>
    <t>Toner HP CB436AC Negro</t>
  </si>
  <si>
    <t>Toner HP CF360XC Negro</t>
  </si>
  <si>
    <t>Toner Hp Kit Fusor B5l35a- M553</t>
  </si>
  <si>
    <t>AZUCAR CREMA PAQ. 10 LB</t>
  </si>
  <si>
    <t>SUAPER No. 32</t>
  </si>
  <si>
    <t>SUAPER No. 40</t>
  </si>
  <si>
    <t>TE DE FRUTAS TROPICALES 20/1</t>
  </si>
  <si>
    <t>TE ROJO DE FRUTAS 25/1</t>
  </si>
  <si>
    <t>BORRADOR DE GOMA PEQUEÑO</t>
  </si>
  <si>
    <t>BORRADOR DE PIZARRA BLANCA</t>
  </si>
  <si>
    <t>CARTUCHOS DE TINTA 662 NEGRO</t>
  </si>
  <si>
    <t>CINTA ADHESIVA MAGICA 3/4</t>
  </si>
  <si>
    <t>CINTA DE EMPAQUE ADHESIVA 2*90</t>
  </si>
  <si>
    <t>CLIP DE COLORES 33MM 1/100</t>
  </si>
  <si>
    <t>GANCHO MACHO Y HEMBRA</t>
  </si>
  <si>
    <t>GRAPADORA DE METAL 20 HOJAS/444</t>
  </si>
  <si>
    <t>HILO DE LANA BLANCO</t>
  </si>
  <si>
    <t>HILO DE LANA ROJO</t>
  </si>
  <si>
    <t>HILO DE LANA ROSADO</t>
  </si>
  <si>
    <t xml:space="preserve">HILO DE LANA VERDE </t>
  </si>
  <si>
    <t>PEGAMENTO BLANCO NO TOXICO 118 ML</t>
  </si>
  <si>
    <t>PEGAMENTO EN BARRA 40ml</t>
  </si>
  <si>
    <t xml:space="preserve">PERFORADORA DE 2 HOYOS </t>
  </si>
  <si>
    <t>RESALTADOR FLUORESCENTE, ROSADO DE TRAZO 4MM PUNTA BISELADA Y RESISTENTE</t>
  </si>
  <si>
    <t>SILICONA LIQUIDA 250 ML PEGAMENTO FRIO</t>
  </si>
  <si>
    <t>TONER 655A (CF451A) CYAN</t>
  </si>
  <si>
    <t>TONER 655A (CF452A) AMARILLO</t>
  </si>
  <si>
    <t>PAÑO DE MICROFIBRA (LANILLA)</t>
  </si>
  <si>
    <t>Arroz Premium Selecto</t>
  </si>
  <si>
    <t>Café Molido</t>
  </si>
  <si>
    <t>Carne de Res # 7</t>
  </si>
  <si>
    <t>Habichuelas Blancas</t>
  </si>
  <si>
    <t xml:space="preserve">Habichuelas Pintas </t>
  </si>
  <si>
    <t>Jabon Liquido Lavaplatos</t>
  </si>
  <si>
    <t xml:space="preserve">Leche Liquida Entera </t>
  </si>
  <si>
    <t>Tenedores  Caja 40/25 1000/1</t>
  </si>
  <si>
    <t xml:space="preserve">Toalla Microfibra </t>
  </si>
  <si>
    <t>Carpeta  3 " Pulgada</t>
  </si>
  <si>
    <t xml:space="preserve">Cera Para Contar </t>
  </si>
  <si>
    <t xml:space="preserve">Lápices de Colores </t>
  </si>
  <si>
    <t>Toner 37A</t>
  </si>
  <si>
    <t>Toner 58A</t>
  </si>
  <si>
    <t>Cafe</t>
  </si>
  <si>
    <t>Suape No.40</t>
  </si>
  <si>
    <t>AGUA BOTELLITAS 16 OZ,  FARDO 12/1</t>
  </si>
  <si>
    <t>AMBIENTADOR  8 ONZ</t>
  </si>
  <si>
    <t>BRILLO VERDE</t>
  </si>
  <si>
    <t>COCOA POTE 32 Oz</t>
  </si>
  <si>
    <t>CUBO DE LIMPIEZA 14 LITROS</t>
  </si>
  <si>
    <t>DESINFECTANTE LIQUIDO</t>
  </si>
  <si>
    <t>FUNDA  DE BASURA 28X35 (MEDIANA)</t>
  </si>
  <si>
    <t>FUNDA  DE BASURA 55 GLS (GRANDE)</t>
  </si>
  <si>
    <t>FUNDA DE BASURA 17X22 (PEQUEÑA)</t>
  </si>
  <si>
    <t>GUANTES DE LIMPIEZA M</t>
  </si>
  <si>
    <t>JABON DE CUABA LIQUIDO ANTIBACTERIAL</t>
  </si>
  <si>
    <t>PAPEL TOALLA DE MANO (FARDO 6/1)</t>
  </si>
  <si>
    <t>TE INSTATANEO DIFERENTE SABORES 25/1</t>
  </si>
  <si>
    <t>TENEDORES DE MADERAS PAQ. 100/1</t>
  </si>
  <si>
    <t>TERMO P/CAFÉ C ON BOMBA 2.2 LT INOXIDABLE</t>
  </si>
  <si>
    <t>TOALLA MICROFIBRA( PAÑITOS PARA LIMPIAR</t>
  </si>
  <si>
    <t>VASO 7 ONZ. (PAQ. 50/1)</t>
  </si>
  <si>
    <t>VASOS CONICOS 4.5 OZ (PA. 200/1)</t>
  </si>
  <si>
    <t>ZAFACON ACERO INOXIDABLE</t>
  </si>
  <si>
    <t>CABLE ESXTENSION PARA TELEFONO</t>
  </si>
  <si>
    <t>CARPETA DE 3 ANILLOS NEGRA 4 PULG.</t>
  </si>
  <si>
    <t>CHINCHETAS</t>
  </si>
  <si>
    <t>CLIP BILLETERO DE 25 MM 12/1</t>
  </si>
  <si>
    <t>CLIP BILLETERO DE 51 MM</t>
  </si>
  <si>
    <t>CLIP BILLETERO DE 51 MM 12/1</t>
  </si>
  <si>
    <t>FOAMI SIN ESCARCHA BLANCO</t>
  </si>
  <si>
    <t>FOLDER MANILLA 8 1/2 x 11 (Caja 100/1)</t>
  </si>
  <si>
    <t>FOLDER PENDAFLEX OFICIO PAQ. 25/1</t>
  </si>
  <si>
    <t>HILO DE LANA AMARILLO</t>
  </si>
  <si>
    <t xml:space="preserve">HILO DE LANA AZUL </t>
  </si>
  <si>
    <t>HOJAS DE PLASTIFICACION 8 1/2*11 CAJA 100/1</t>
  </si>
  <si>
    <t xml:space="preserve">HOJAS EN HILO CREMA  8.5 x 11" </t>
  </si>
  <si>
    <t>LABELS PARA FOLDER 200/1</t>
  </si>
  <si>
    <t>LAMINAS PARA CARNET paq. 100/1</t>
  </si>
  <si>
    <t>LAPICERO 1.0 MM, negro</t>
  </si>
  <si>
    <t>LAPICERO NEGRO PUNTA FINA 0.7MM</t>
  </si>
  <si>
    <t>LAPICERO PUNTA FINA AZUL  0.7MM</t>
  </si>
  <si>
    <t xml:space="preserve">LAPICES DE CARBON </t>
  </si>
  <si>
    <t>LAPICES DE CARBON  #2 CAJA 12/1</t>
  </si>
  <si>
    <t xml:space="preserve">LAPICES DE CARBON CAJA </t>
  </si>
  <si>
    <t xml:space="preserve">LIBRETA RAYADA 5X8   </t>
  </si>
  <si>
    <t>MARCADOR GRUESO PERMANENTE AZUL</t>
  </si>
  <si>
    <t>MARCADOR GRUESO PERMANENTE NEGRO</t>
  </si>
  <si>
    <t>MARCADOR GRUESO PERMANENTE ROJO</t>
  </si>
  <si>
    <t>MARCADOR GRUESO PERMANENTE VERDE</t>
  </si>
  <si>
    <t>MARCADOR PERMANENTE VERDE</t>
  </si>
  <si>
    <t>PAPEL BOND 8 1/2x14 (HOJAS BOND)</t>
  </si>
  <si>
    <t>PAPEL PARA SUMADORA2 1/4</t>
  </si>
  <si>
    <t>PEGAMENTO</t>
  </si>
  <si>
    <t>POST-IT AMARILLO 3x3 MULTICOLOR</t>
  </si>
  <si>
    <t>POST-IT AMARILLO 3x5 AMARILLO</t>
  </si>
  <si>
    <t>POST-IT BANDERITA MARCADORES DE HOJA</t>
  </si>
  <si>
    <t>REGLA PLASTICA 30CM</t>
  </si>
  <si>
    <t>RESALTADOR AMARILLO</t>
  </si>
  <si>
    <t>RESALTADOR FLUORESCENTE, AMARILLO DE TRAZO 4MM PUNTA BISELADA Y RESISTENTE</t>
  </si>
  <si>
    <t>RESALTADOR FLUORESCENTE, AZUL DE TRAZO 4MM PUNTA BISELADA Y RESISTENTE</t>
  </si>
  <si>
    <t>RESALTADOR FLUORESCENTE, NARANJA DE TRAZO 4MM PUNTA BISELADA Y RESISTENTE</t>
  </si>
  <si>
    <t>RESALTADOR FLUORESCENTE, VERDE DE TRAZO 4MM PUNTA BISELADA Y RESISTENTE</t>
  </si>
  <si>
    <t>SILICONA LIQUIDA 100ML</t>
  </si>
  <si>
    <t>SOBRE DE CARTAS BLANCO no.10</t>
  </si>
  <si>
    <t xml:space="preserve">SOBRE MANILA 8 1/2 x 11  </t>
  </si>
  <si>
    <t>SOBRE MANILLA  10*13</t>
  </si>
  <si>
    <t>SOBRE MANILLA  10*15</t>
  </si>
  <si>
    <t>TACHUELAS (CHINCHETAS) CAJA 100/1</t>
  </si>
  <si>
    <t>TIJERAS CON FORMAS</t>
  </si>
  <si>
    <t>TINTA 52 AMQARILLA BOTELLA</t>
  </si>
  <si>
    <t>TINTA BOTELLA GT53</t>
  </si>
  <si>
    <t>TONER 26A  NEGRO CF226A</t>
  </si>
  <si>
    <t>ADAPTADOR ANILLO COOPLIN MACHO 1/2</t>
  </si>
  <si>
    <t>ADAPTADOR ANILLO COOPLING  DE  1 1/2</t>
  </si>
  <si>
    <t>BOMBILLO 45 w</t>
  </si>
  <si>
    <t>Toner HP 304A CC530A Negro</t>
  </si>
  <si>
    <t>Toner HP 304A CC531A Azul</t>
  </si>
  <si>
    <t>Toner HP 304A CC532A Amarillo</t>
  </si>
  <si>
    <t>Toner HP 304A CC533A Magenta</t>
  </si>
  <si>
    <t>Brillo verde</t>
  </si>
  <si>
    <t>Escobillon 60cm.</t>
  </si>
  <si>
    <t>Espuma Limpiadora</t>
  </si>
  <si>
    <t>Funda Roja De Basura No.30</t>
  </si>
  <si>
    <t>Funda Transp. No55</t>
  </si>
  <si>
    <t>Fundas de basura No.55</t>
  </si>
  <si>
    <t>Jabon De Cuaba Liquido</t>
  </si>
  <si>
    <t>Limpiador De Cristal Atomizador</t>
  </si>
  <si>
    <t>Papel Higienico Familia 4/1</t>
  </si>
  <si>
    <t>Plato Desechable No.10</t>
  </si>
  <si>
    <t>Toalla de mano (papel) rollos</t>
  </si>
  <si>
    <t>DVD</t>
  </si>
  <si>
    <t>Libreta blanca de rayas 5x8</t>
  </si>
  <si>
    <t>Marcador pizarra magica negro</t>
  </si>
  <si>
    <t>Marcador pizarra magica rojo</t>
  </si>
  <si>
    <t>Pizarra magica 40x60CM</t>
  </si>
  <si>
    <t>Sobre manila 10x13"</t>
  </si>
  <si>
    <t>Toner Canon T10 Amarillo</t>
  </si>
  <si>
    <t>Toner Canon T10 Azul</t>
  </si>
  <si>
    <t>Toner Canon T10 Magenta</t>
  </si>
  <si>
    <t>Toner Canon T10 Negro</t>
  </si>
  <si>
    <t>CINTA DOBLE CARA EN ROLLO</t>
  </si>
  <si>
    <t>CARTUCHO DE TINTA COLOR MAGIC CARD YMCKOK-250</t>
  </si>
  <si>
    <t>ETIQUETA PARA FOLDER EN ROLLO</t>
  </si>
  <si>
    <t>ACEITE DE OLIVO EXTRAVIRGEN 5 LITROS</t>
  </si>
  <si>
    <t>ACEITE DE SOYA 128 ONZAS</t>
  </si>
  <si>
    <t>AGRIO DE NARANJA 110 ONZAS</t>
  </si>
  <si>
    <t>ALCOHOL ISOPROPILICO AL 70%</t>
  </si>
  <si>
    <t>AMBIENTADOR EN SPRAY</t>
  </si>
  <si>
    <t>ARROZ PREMIUM SELECTO/SACO 125 LB</t>
  </si>
  <si>
    <t>ATUN EN TROZOS EN ACEITE VEGETAL 48/1</t>
  </si>
  <si>
    <t>BANDEJAS BIODEGRADABLES SIN DIVISION (FARDO 200/1)</t>
  </si>
  <si>
    <t>BRILLO VERDE 15X10CM</t>
  </si>
  <si>
    <t>BRILLO VERDE 3M 6X8</t>
  </si>
  <si>
    <t>CAFÉ MOLIDO 1 LIBRAS</t>
  </si>
  <si>
    <t>CATCHUP/ EMPAQUE 7 LIBRAS</t>
  </si>
  <si>
    <t>CEPILLO P/INODORO</t>
  </si>
  <si>
    <t xml:space="preserve">CHULETA DE CERDO FRESCA Y REBANADA 95 % </t>
  </si>
  <si>
    <t>COCOA 32 ONZAS</t>
  </si>
  <si>
    <t>CUCHARAS DESECHABLES FALDO 40/25</t>
  </si>
  <si>
    <t>DESCURTIDOR DE CERAMICA</t>
  </si>
  <si>
    <t>DESENGRASANTE MULTIUSO</t>
  </si>
  <si>
    <t xml:space="preserve">DETERGENTE EN POLVO </t>
  </si>
  <si>
    <t>DISPENSADOR DE PAPEL TOALLA</t>
  </si>
  <si>
    <t>FIDEOS MEDIANOS EMPAQUE 10 LIBRAS</t>
  </si>
  <si>
    <t>FUNDA PARA BASURA 30 GLS</t>
  </si>
  <si>
    <t>FUNDA PARA BASURA 55 GLS</t>
  </si>
  <si>
    <t>FUNDA PARA BASURA PARA BAÑO 4 GLS 18*22</t>
  </si>
  <si>
    <t>FUNDAS EC</t>
  </si>
  <si>
    <t>GALLETAS DE AVENA EMPAQUE 66/1</t>
  </si>
  <si>
    <t>GEL ANTIBACTERIAL 4/1 GL</t>
  </si>
  <si>
    <t>GELATINA, SABORES VARIADOS</t>
  </si>
  <si>
    <t>GUANTES P/LIMPIEZA PAR</t>
  </si>
  <si>
    <t>HABICHUELA NEGRA</t>
  </si>
  <si>
    <t xml:space="preserve">JABON LIQUIDO PARA MANOS </t>
  </si>
  <si>
    <t>JAMON COCIDO CERDO TIPO PICNI</t>
  </si>
  <si>
    <t>JUGOS VARIOS SABORES 330ML</t>
  </si>
  <si>
    <t xml:space="preserve">LECHE CONDENSADA EMPAQUE DE 405 GRAMOS </t>
  </si>
  <si>
    <t>LECHE EVAPORADA LATA 315 GRAMOS</t>
  </si>
  <si>
    <t>LECHE LIQUIDA ENTERA/LITRO</t>
  </si>
  <si>
    <t>LIMPIA CRISTALES</t>
  </si>
  <si>
    <t>LIMPIADOR PARA VENTANALES</t>
  </si>
  <si>
    <t>MASCARILLA QUIRURGICA</t>
  </si>
  <si>
    <t>MAYONESA/ EMPAQUE 8 LIBRAS</t>
  </si>
  <si>
    <t>PAPEL ALUMINIO 200 PIES</t>
  </si>
  <si>
    <t>PAPEL DE ALUMINIO</t>
  </si>
  <si>
    <t>PAPEL DE ALUMINIO 200Y</t>
  </si>
  <si>
    <t>PAPEL DE BAÑO PEQ.  48/1</t>
  </si>
  <si>
    <t>PAQ. VASOS BIODEGRADABLES 10 ONZ 20/1</t>
  </si>
  <si>
    <t>PAQ. VASOS BIODEGRADABLES 8 ONZ 20/1</t>
  </si>
  <si>
    <t>PASTA DE TOMATE/  EMPAQUE 7 LIB</t>
  </si>
  <si>
    <t>PASTILLAS DE CLORO 10/1</t>
  </si>
  <si>
    <t>PASTILLAS DE CLORO 5/1</t>
  </si>
  <si>
    <t>PASTILLAS DE CLORO 8/1</t>
  </si>
  <si>
    <t>QUESO BLANCO DE FREIR</t>
  </si>
  <si>
    <t>QUESO CHEDDAR</t>
  </si>
  <si>
    <t xml:space="preserve">QUESO DANES </t>
  </si>
  <si>
    <t xml:space="preserve">QUESO MOZARELLA </t>
  </si>
  <si>
    <t>RECOGEDOR DE BASURA C/PALO</t>
  </si>
  <si>
    <t xml:space="preserve">SAL MOLIDA DE COCINA/ TARRO 10 LB </t>
  </si>
  <si>
    <t>SALAMI SUPER ESPECIAL</t>
  </si>
  <si>
    <t xml:space="preserve">SALSA CHINA </t>
  </si>
  <si>
    <t>SUAPER NO.36</t>
  </si>
  <si>
    <t>VAINILLA BLANCA GL</t>
  </si>
  <si>
    <t>VAINILLA NEGRA GL</t>
  </si>
  <si>
    <t>VINO BLANCO PARA COCINAR</t>
  </si>
  <si>
    <t>VINO TINTO PARA COCINAR</t>
  </si>
  <si>
    <t>YOGURT 8 ONZAS SABORES VARIADOS</t>
  </si>
  <si>
    <t xml:space="preserve">  05A CE505A NEGRO</t>
  </si>
  <si>
    <t xml:space="preserve">  124A Q6000A NEGRO</t>
  </si>
  <si>
    <t xml:space="preserve">  125A CB540AD NEGRO</t>
  </si>
  <si>
    <t xml:space="preserve">  125A CB541AD AZUL</t>
  </si>
  <si>
    <t xml:space="preserve">  125A CB542A AMARILLO</t>
  </si>
  <si>
    <t xml:space="preserve">  35A CB435A NEGRO</t>
  </si>
  <si>
    <t xml:space="preserve"> 410A CF411A AZUL</t>
  </si>
  <si>
    <t xml:space="preserve"> 410A CF412A AMARILLO</t>
  </si>
  <si>
    <t xml:space="preserve"> CARTRIDGE  119 NEGRO</t>
  </si>
  <si>
    <t>312A-CF380XC NEGRO</t>
  </si>
  <si>
    <t>312A-CF381AC CYAN</t>
  </si>
  <si>
    <t>312A-CF382AC YELLOW</t>
  </si>
  <si>
    <t>312A-CF383AC MAGENTA</t>
  </si>
  <si>
    <t>410A CF410A NEGRO</t>
  </si>
  <si>
    <t>410A CF413A MAGENTA</t>
  </si>
  <si>
    <t>655A-CF450A NEGRO</t>
  </si>
  <si>
    <t>655A-CF451A CYAN</t>
  </si>
  <si>
    <t>655A-CF453A MAGENTA</t>
  </si>
  <si>
    <t>ALFILER CON CABEZA (COLORES VARIOS)</t>
  </si>
  <si>
    <t>ARCHIVO ACORDEON</t>
  </si>
  <si>
    <t xml:space="preserve">BANDAS DE GOMA  </t>
  </si>
  <si>
    <t>BANDAS DE GOMA NO. 18</t>
  </si>
  <si>
    <t>BANDERA DOMINICANA</t>
  </si>
  <si>
    <t>BANDERA DOMINICANA CON DISEÑO</t>
  </si>
  <si>
    <t>BARRITA PARA ARTISTA 6/1 CRETACOLOR</t>
  </si>
  <si>
    <t>BINDER CLIP 19 MM</t>
  </si>
  <si>
    <t>BINDER CLIP 25 MM</t>
  </si>
  <si>
    <t>BINDER CLIP 32 MM</t>
  </si>
  <si>
    <t>BINDER CLIP 32 MM 12/1</t>
  </si>
  <si>
    <t>BINDER CLIP 41MM</t>
  </si>
  <si>
    <t>BINDER CLIP 41MM 12/1</t>
  </si>
  <si>
    <t xml:space="preserve">BINDER CLIP 51 MM </t>
  </si>
  <si>
    <t>BINDER CLIP 51 MM 2"</t>
  </si>
  <si>
    <t>BINDER CLIP 51MM</t>
  </si>
  <si>
    <t>BINDER CLIP 51MM 12/1</t>
  </si>
  <si>
    <t>BLOCK PAQ</t>
  </si>
  <si>
    <t>BLOCKS DE TRES COLORES UNID</t>
  </si>
  <si>
    <t xml:space="preserve">BULTO CON LOGO ISTITUCIONAL </t>
  </si>
  <si>
    <t xml:space="preserve">BULTO DE TELA AZUL CON LOGO ISTITUCIONAL </t>
  </si>
  <si>
    <t>CALCULADORA CIENTIFICA</t>
  </si>
  <si>
    <t>CARPETAS  RING BINDER EN " 2" PULGADA</t>
  </si>
  <si>
    <t>CARPETAS 30 RING BINDER EN " 2" BLANCA</t>
  </si>
  <si>
    <t>CARPETAS 361 ARILLO EN "0" DE 3"</t>
  </si>
  <si>
    <t>CARTULINA NARANJA NEON</t>
  </si>
  <si>
    <t>CARTULINA ORANGE</t>
  </si>
  <si>
    <t>CARTULINA ROJO NEON</t>
  </si>
  <si>
    <t>CARTULINA ROSA</t>
  </si>
  <si>
    <t>CD R 700 MB</t>
  </si>
  <si>
    <t>CERA PARA CONTAR DINERO</t>
  </si>
  <si>
    <t xml:space="preserve">CINTA ADHESIVA 2" </t>
  </si>
  <si>
    <t>CINTA ADHESIVA INVISIBLE PARA DISPENSADOR 3/4</t>
  </si>
  <si>
    <t>CINTA ADHESIVA TRANSPARENTE 3/4</t>
  </si>
  <si>
    <t>CLIP DE PAPEL 33 MM</t>
  </si>
  <si>
    <t>CLIP DE PAPEL 50 MM</t>
  </si>
  <si>
    <t>COLOR RIBBON KIT</t>
  </si>
  <si>
    <t>CONTRASTE BLANCO Y NEGRO PAQ</t>
  </si>
  <si>
    <t>CORRECTOR TIPO LAPIZ 6ML</t>
  </si>
  <si>
    <t>CORRECTOR TIPO LAPIZ 9ML</t>
  </si>
  <si>
    <t xml:space="preserve">CRAYONES </t>
  </si>
  <si>
    <t>CUBIERTAS DE PAPEL PARA ENCUADERNAR ,222 POR 286 MM</t>
  </si>
  <si>
    <t>CUBIERTAS PLASTICAS RAYADAS PARA ENCUADERNAR , 8 Y MEDIO POR 11 1/2</t>
  </si>
  <si>
    <t>CUBIERTAS PLASTICAS RAYADAS PARA ENCUADERNAR , 8 Y MEDIO POR 11 GRUESO</t>
  </si>
  <si>
    <t xml:space="preserve">CUBIERTAS PLASTICAS RAYADAS PARA ENCUADERNAR, 220 POR 285MM 0.38 MM </t>
  </si>
  <si>
    <t>CUBO PARA CLASIFICAR FORMAS PAQ</t>
  </si>
  <si>
    <t>DISPENSADOR  DE CINTA ADHESIVA 3/4</t>
  </si>
  <si>
    <t xml:space="preserve">DISPENSADOR PARA GEL </t>
  </si>
  <si>
    <t>DVD R 4.7 GB</t>
  </si>
  <si>
    <t>EGA 250 ML</t>
  </si>
  <si>
    <t>ESPIRAL PARA ENCUADERNAR TRANSPARENTE, 19 RING, 10 MM</t>
  </si>
  <si>
    <t>ESPIRAL PARA ENCUADERNAR TRANSPARENTE, 19 RING, 12 MM</t>
  </si>
  <si>
    <t>ESPIRAL PARA ENCUADERNAR TRANSPARENTE, 19 RING, 14 MM</t>
  </si>
  <si>
    <t>ESTUCHE PARA LAPICERO</t>
  </si>
  <si>
    <t>ETIQUETAS PARA LLAVES 24/1</t>
  </si>
  <si>
    <t xml:space="preserve">FLAUTAS </t>
  </si>
  <si>
    <t>FOLDER CON BOLSILLOS TAMAÑO CARTA VERDE 25/1</t>
  </si>
  <si>
    <t>GRAPAS 26/6, 6 MM</t>
  </si>
  <si>
    <t xml:space="preserve">HEAD PHONE MULTIMEDIA </t>
  </si>
  <si>
    <t>HP 974A BLACK</t>
  </si>
  <si>
    <t>HP 974A CIAN</t>
  </si>
  <si>
    <t>HP 974A MAGENTA</t>
  </si>
  <si>
    <t>HP 974A YELLOW</t>
  </si>
  <si>
    <t>HP 974X AMARILLO</t>
  </si>
  <si>
    <t xml:space="preserve">JUEGO DE BLOQUE DE CONSTRUCCION </t>
  </si>
  <si>
    <t xml:space="preserve">JUEGO DE FRUTAS </t>
  </si>
  <si>
    <t xml:space="preserve">JUEGO SOUND CHOICE </t>
  </si>
  <si>
    <t xml:space="preserve">LAPICERO NEGRO </t>
  </si>
  <si>
    <t xml:space="preserve">LAPICEROS </t>
  </si>
  <si>
    <t xml:space="preserve">LAPICEROS  AZUL </t>
  </si>
  <si>
    <t xml:space="preserve">LAPICEROS AZUL SERIGRAFICADO </t>
  </si>
  <si>
    <t xml:space="preserve">LAPICEROS BLANCO SERIGRAFICADO </t>
  </si>
  <si>
    <t>LAPIZ 7B</t>
  </si>
  <si>
    <t>LAPIZ DE CARBON NO.2</t>
  </si>
  <si>
    <t>LAPIZ HB NO.2</t>
  </si>
  <si>
    <t>LIBRETA RAYADA 5"X8" 50 HOJAS COLOR BLANCO</t>
  </si>
  <si>
    <t>LIBRETA RAYADA 8 1/2"X11" COLOR BLANCO</t>
  </si>
  <si>
    <t>LIBRO RECORD 300 PAGINA</t>
  </si>
  <si>
    <t>LIBRO RECORD 500 PAGINA</t>
  </si>
  <si>
    <t>LIMPIADOR DE PIZARRA BLANCA 180 ML</t>
  </si>
  <si>
    <t xml:space="preserve">MAKING TAPE 3/4 </t>
  </si>
  <si>
    <t>MAKING TAPE DOBLE CARA 3M</t>
  </si>
  <si>
    <t>MARCADOR PERMANENTE AZUL</t>
  </si>
  <si>
    <t>MARCADOR PERMANENTE F. PUNTA FINA 0.7 MM, AZUL 10/1</t>
  </si>
  <si>
    <t>MARCADOR PERMANENTE F. PUNTA FINA 0.7 MM, NEGRO 10/1</t>
  </si>
  <si>
    <t>MARCADOR PERMANENTE NEGRO</t>
  </si>
  <si>
    <t>MARCADORES DE PIZARRA (COLORES VARIOS)</t>
  </si>
  <si>
    <t>MARCADORES DE PIZARRA BLANCA ROSADO 2,5-3,5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</si>
  <si>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</si>
  <si>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</si>
  <si>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</si>
  <si>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</si>
  <si>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</si>
  <si>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MASILLA</t>
  </si>
  <si>
    <t xml:space="preserve">MEMORIA </t>
  </si>
  <si>
    <t xml:space="preserve">MEMORIA CON ESTUCHE SERIGRAFIADO </t>
  </si>
  <si>
    <t xml:space="preserve">MEMORIA TIPO LLAVERO SERIGRAFIADO CON ESTUCHE </t>
  </si>
  <si>
    <t xml:space="preserve">MOCHICA CON EL LOGO INSTRITUCIONAL </t>
  </si>
  <si>
    <t xml:space="preserve">MOCHICHAS NEGRAS </t>
  </si>
  <si>
    <t>MOUSE PAD</t>
  </si>
  <si>
    <t>NOTAS ADHESIVAS 3X5''</t>
  </si>
  <si>
    <t>PANDEROS</t>
  </si>
  <si>
    <t>PAPEL BOND BLANCO 8 1/2 X 14"</t>
  </si>
  <si>
    <t>PAPEL CREPÉ AZUL UNID</t>
  </si>
  <si>
    <t>PAPEL CREPÉ CREMA UNID</t>
  </si>
  <si>
    <t>PAPEL CREPÉ ROSADO UNID</t>
  </si>
  <si>
    <t>PAPEL DE CONSTRUCCION, 9 X 12¨ 48 HOJAS</t>
  </si>
  <si>
    <t>PAPEL DE CONSTRUCCION, 9 X 12¨ 96 HOJAS</t>
  </si>
  <si>
    <t>PAPEL SEDA COLOR AZUL CLARO</t>
  </si>
  <si>
    <t>PAPEL SEDA COLOR HUESO</t>
  </si>
  <si>
    <t>PAPEL SEDA COLOR VERDE TURQUESA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</si>
  <si>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</si>
  <si>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</si>
  <si>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</si>
  <si>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</si>
  <si>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</si>
  <si>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1 HOYO</t>
  </si>
  <si>
    <t>PERFORADORA DE 2 HOYOS, 70 MM</t>
  </si>
  <si>
    <t>PILAS AA</t>
  </si>
  <si>
    <t>PISTOLA DE SILICON</t>
  </si>
  <si>
    <t>PLASTIC MARACAS MEDIUM SIZE</t>
  </si>
  <si>
    <t>PRESENTADOR INALAMBRICO, COMMANDER</t>
  </si>
  <si>
    <t>PROTECTOR DE HOJAS TRANSPARENTES NO. 25</t>
  </si>
  <si>
    <t>PULSERAS TIPO MEMORIA</t>
  </si>
  <si>
    <t>REGLA 30 CM TRANSPARENTE</t>
  </si>
  <si>
    <t>RESALTADOR ROSADO</t>
  </si>
  <si>
    <t xml:space="preserve">SILICONA LIQUIDA 100ML </t>
  </si>
  <si>
    <t xml:space="preserve">SILICONA LIQUIDA 60ML </t>
  </si>
  <si>
    <t>SOBRES BLANCO TIPO CARTA NO.10 500/1</t>
  </si>
  <si>
    <t>SONBRERO BLANCO REPUBLICA DOMINICANA</t>
  </si>
  <si>
    <t>SONBRERO DE PAJA CREMA</t>
  </si>
  <si>
    <t>STEREO HEAD SET</t>
  </si>
  <si>
    <t>TEMPERA 12/1</t>
  </si>
  <si>
    <t>TIZA DE PIZARRA CAJITA 12/1</t>
  </si>
  <si>
    <t>TONER GPR 22</t>
  </si>
  <si>
    <t>TONER GPR 57</t>
  </si>
  <si>
    <t>TONER HP 87A CF287A NEGRO</t>
  </si>
  <si>
    <t>Azucar Con Stevia</t>
  </si>
  <si>
    <t>Bayetas (toallitas)</t>
  </si>
  <si>
    <t>Cremora</t>
  </si>
  <si>
    <t>Cremora 15 Onzas</t>
  </si>
  <si>
    <t>Detergente en polvo 1 libra</t>
  </si>
  <si>
    <t>Detergente Liquido Lavaplatos</t>
  </si>
  <si>
    <t>Escoba</t>
  </si>
  <si>
    <t>Servilletas Fardo</t>
  </si>
  <si>
    <t>Toalla De Mano 3/1</t>
  </si>
  <si>
    <t>Vasos desechables carton No.10 -Caja 20/50</t>
  </si>
  <si>
    <t>BRILLO ACERO INOXIDABLE</t>
  </si>
  <si>
    <t>CLORO</t>
  </si>
  <si>
    <t>DETERGENTE EN POLVO 5 LB.</t>
  </si>
  <si>
    <t>ESCOBA GRANDE</t>
  </si>
  <si>
    <t>GEL ANTIBACTERIAL</t>
  </si>
  <si>
    <t>GUANTE QUIRURGICOS CAJA 100/1</t>
  </si>
  <si>
    <t>JABON DE CUABA LIQUIDO</t>
  </si>
  <si>
    <t>JABON LIQUIDO DE FREGAR</t>
  </si>
  <si>
    <t>LIMPIADOR DE CRISTAL  650 ML</t>
  </si>
  <si>
    <t>MASCARILLA DESECHABLE 50/1</t>
  </si>
  <si>
    <t>PAPEL HIGIENICO (BAÑO) 12/1</t>
  </si>
  <si>
    <t>SERVILLETAS DE MESA 10/1</t>
  </si>
  <si>
    <t>ALFILER ABEZA PLASTICA paquete 50/1</t>
  </si>
  <si>
    <t>TONER 87A</t>
  </si>
  <si>
    <t>TONERN 655A (CF450A) NEGRO</t>
  </si>
  <si>
    <t>GUANDULES SECO</t>
  </si>
  <si>
    <t>PETITPOIS LATA 15 ONZAS</t>
  </si>
  <si>
    <t>MANTEQUILLA PASTEURIZADA TARRO DE 25 LB</t>
  </si>
  <si>
    <t>SARDINA LATA 15 ONZAS</t>
  </si>
  <si>
    <t>QUESO MAZZARELLA</t>
  </si>
  <si>
    <t>SAZON EN POLVO EMPAQUE DE 5 LIBRA</t>
  </si>
  <si>
    <t>HARINA DE TRIGO /SACO 20 LB</t>
  </si>
  <si>
    <t>CODITOS EMPAQUE 10 LIBRAS</t>
  </si>
  <si>
    <t>MUSLO DE POLLO DESHUESADO</t>
  </si>
  <si>
    <t>LONGANIZA DE CERDO SELECTA</t>
  </si>
  <si>
    <t>PLASTICO PARA CARNET</t>
  </si>
  <si>
    <t>GRAPAS 3/8", 9MM</t>
  </si>
  <si>
    <t>CINTA ADHESIVA 1/2"</t>
  </si>
  <si>
    <t>VELAS DE SILICON</t>
  </si>
  <si>
    <t>HANDING FOLDER, TAMAÑO CARTA</t>
  </si>
  <si>
    <t>TACHUELAS COLOR</t>
  </si>
  <si>
    <t>PAPEL DE CONSTRUCCION, 9 X 12" 88 HOJAS</t>
  </si>
  <si>
    <t>TIZA BLANCA CAJITA 12/1</t>
  </si>
  <si>
    <t>SEPARADORES C/PESTAÑAS PLASTICAS</t>
  </si>
  <si>
    <t>FOLDER MANILA 8 1/2X 11  100/1</t>
  </si>
  <si>
    <t>FOLDER MANILA TAMAÑO LEGAL  8.5 X 14, 100/1</t>
  </si>
  <si>
    <t>FOAMY 8 1/2 X 11 ESCARCHADO MULTICOLOR</t>
  </si>
  <si>
    <t>PAPELOGRAFO</t>
  </si>
  <si>
    <t>BRILLO METÁLICO DE ACERO INOX. 12/1</t>
  </si>
  <si>
    <t xml:space="preserve">BRILLO VERDE 3X8 </t>
  </si>
  <si>
    <t>BRILLO VERDE LA MAQUINA 3M. 10X14</t>
  </si>
  <si>
    <t>INSECTICIDA 400 ML</t>
  </si>
  <si>
    <t xml:space="preserve">LAVAPLATOS LIQUIDO </t>
  </si>
  <si>
    <t>PALILLOS HIGIENICOS</t>
  </si>
  <si>
    <t xml:space="preserve">PAPEL ALUMINIO </t>
  </si>
  <si>
    <t>PAPEL HIGIENICO ROLLOS JUMBO ( FARDO 12/1)</t>
  </si>
  <si>
    <t>PAPEL TOALLA 6/1</t>
  </si>
  <si>
    <t>PAQ. SERVILLETA 500/1</t>
  </si>
  <si>
    <t xml:space="preserve">ZAFACON DE 30 LT. </t>
  </si>
  <si>
    <t>Alfileres</t>
  </si>
  <si>
    <t>Banditas   en caja NO.18 , Rubber bands (Velmer)</t>
  </si>
  <si>
    <t>Banditas   en caja NO.18 , Rubber bands (Assorted)</t>
  </si>
  <si>
    <t xml:space="preserve">Barra de silicón gruesa, Pointer </t>
  </si>
  <si>
    <t xml:space="preserve">Barra de silicón fino , Pointer </t>
  </si>
  <si>
    <t>Binder clip 19 mm, caja 12/1</t>
  </si>
  <si>
    <t>Bolsos Serigrafiado Azul Logomarca</t>
  </si>
  <si>
    <t>Bolsos Personalizados (Puerta Abierta)</t>
  </si>
  <si>
    <t>Bolsos Personalizados (Encuentro con Directores)</t>
  </si>
  <si>
    <t>Bolsos Personalizados (Feria Educativa)</t>
  </si>
  <si>
    <t>Bolígrafo color azul  caja 12/1, marca Artesco</t>
  </si>
  <si>
    <t>Bolígrafo color negro  caja 12/1, marca Artesco</t>
  </si>
  <si>
    <t>Borrante de leche  Plastic Eraser</t>
  </si>
  <si>
    <t>Borrante de  pizarra, marca Printek</t>
  </si>
  <si>
    <t xml:space="preserve">Cartulina 50 x 65 cm,  blanca </t>
  </si>
  <si>
    <t>Cartulina 50 x 65 cm,  Roja ABBY</t>
  </si>
  <si>
    <t>Cartulina 50 x 70 cm,  Roja Lbrand</t>
  </si>
  <si>
    <t xml:space="preserve">Cartulina 50 x 65 cm,  Amarilla </t>
  </si>
  <si>
    <t>Cd-rw 80 min, 700 Mb Verbatim</t>
  </si>
  <si>
    <t>Chinchetas Plásticas y Metal  en caja, marca Pointer</t>
  </si>
  <si>
    <t>Chinchetas Plásticas y Metal  en caja, marca Printek</t>
  </si>
  <si>
    <t>Cinta doble cara Yubang</t>
  </si>
  <si>
    <t>Cinta transparente de escritorio, marca Studmark</t>
  </si>
  <si>
    <t>Cinta  de enmascarar, Masking Tape, marca Pegafan</t>
  </si>
  <si>
    <t>Cinta  de empaque 2*90, marca Printek</t>
  </si>
  <si>
    <t>Clip billetero 51mm (2") caja de 12/1 (Printek)</t>
  </si>
  <si>
    <t>Cola blanca Roya, Galón</t>
  </si>
  <si>
    <t>Cuaderno cocidos de 200 pag., SCRITO</t>
  </si>
  <si>
    <t>Cuaderno cosido de 200 pag. (Ofi-Nota)</t>
  </si>
  <si>
    <t xml:space="preserve">Cubiertas plástica para encuadernar   forcé </t>
  </si>
  <si>
    <t xml:space="preserve">Dispensador de cinta DL OFFICE </t>
  </si>
  <si>
    <t>Dispensador 3/4 Falcón</t>
  </si>
  <si>
    <t>Dispensador de cinta 3/4 (Printek)</t>
  </si>
  <si>
    <t>DVD-r 120 min, 4.7 gb Verbatim</t>
  </si>
  <si>
    <t>Folder manila 8 1/2 x 11 Caja 100/1 Ofi-folder</t>
  </si>
  <si>
    <t xml:space="preserve">Folder con Bolsillo verde satinado, caja 25/1 </t>
  </si>
  <si>
    <t>Folder con Bolsillo azul  satinado, caja 25/1, Busines</t>
  </si>
  <si>
    <t>Folder con bolsillo Azul, caja 25/1 Ampo</t>
  </si>
  <si>
    <t>Folders con separadores Marrón (6 ganchos y 2 divisiones)</t>
  </si>
  <si>
    <t>Folders con separadores Verde Claro  (6 ganchos y 2 divisiones)</t>
  </si>
  <si>
    <t>Folders con separadores Azul  Claro  (6 ganchos y 2 divisiones)</t>
  </si>
  <si>
    <t>Grapadora Ofimax</t>
  </si>
  <si>
    <t xml:space="preserve">Grapadora Deli </t>
  </si>
  <si>
    <t xml:space="preserve">Grapadora de metal estándar (Printek) </t>
  </si>
  <si>
    <t>Grapas estándar 26/6 (Printek)</t>
  </si>
  <si>
    <t>Juego geométrico  4/1  Lotos   (juego de 4 piezas)</t>
  </si>
  <si>
    <t>Juego geométrico  4/1  Pointer   (juegos de 4 piezas)</t>
  </si>
  <si>
    <t xml:space="preserve">Lapicero Rojo Bussine , </t>
  </si>
  <si>
    <t>Lápiz de carbón classic  BH2 Paper Mate</t>
  </si>
  <si>
    <t xml:space="preserve">Lápiz de Carbón Mirado  </t>
  </si>
  <si>
    <t xml:space="preserve">Lápiz de Carbón (Caja 12/1)  NO.2  Rekord </t>
  </si>
  <si>
    <t>Libreta rayada amarilla 8 1/2¨x 11¨excelent</t>
  </si>
  <si>
    <t>Libreta rayada amarilla 8 1/2¨x 11¨RED STAR</t>
  </si>
  <si>
    <t>Libreta ecologicas personalizadas (Congreso estudiantil)</t>
  </si>
  <si>
    <t>Libreta ecologicas personalizadas (Feria Educativa)</t>
  </si>
  <si>
    <t>Libreta ecologicas personalizadas (Puerta Abierta)</t>
  </si>
  <si>
    <t>Libreta ecologicas personalizadas (Encuentro con directores)</t>
  </si>
  <si>
    <t>Marcador para pizarra magica (Rojo) Printek</t>
  </si>
  <si>
    <t>Marcador para pizarra magica (Negro) Printek</t>
  </si>
  <si>
    <t xml:space="preserve">Marcador para pizarra magica (Azul) Printek </t>
  </si>
  <si>
    <t xml:space="preserve">Marcadores para pizarra rojo   Pointer </t>
  </si>
  <si>
    <t xml:space="preserve">Marcadores permanente azul Pointer </t>
  </si>
  <si>
    <t xml:space="preserve">Marcadores permanente negro  Pointer </t>
  </si>
  <si>
    <t>Marcadores permanentes Rojo,  Printek</t>
  </si>
  <si>
    <t>Marcadores permanentes  Azul Printek</t>
  </si>
  <si>
    <t>Marcadores permanentes  Negro Printek</t>
  </si>
  <si>
    <t>Notas adhesivas 3x3'' amarillo Stickn  (postil)</t>
  </si>
  <si>
    <t>Notas adhesivas 3x3'' mamey  Stickn</t>
  </si>
  <si>
    <t xml:space="preserve">Papel bond 8 1/2¨x 11¨ Ecopaper </t>
  </si>
  <si>
    <t>Papel Bond  8 1/2¨x 14¨  Resma 500/1 Rex Papel</t>
  </si>
  <si>
    <t>Pendaflex 8 1/2*11</t>
  </si>
  <si>
    <t>Perforadora de dos hoyos (Printek)</t>
  </si>
  <si>
    <t xml:space="preserve">Pistola de silicón eléctrica barra gruesa ,Pointer </t>
  </si>
  <si>
    <t xml:space="preserve">Pistola de s+B135:B164ilicón eléctrica barra gruesa ,Pointer </t>
  </si>
  <si>
    <t>Porta Gafete</t>
  </si>
  <si>
    <t>Resaltadores, diferentes colores (Printek)</t>
  </si>
  <si>
    <t xml:space="preserve">Sacagrapa Pointer </t>
  </si>
  <si>
    <t xml:space="preserve">Silicón liquido de 250 ml Facela </t>
  </si>
  <si>
    <t xml:space="preserve">Sobre manila   8.5 x 11" S/m </t>
  </si>
  <si>
    <t xml:space="preserve">Sobre  tamaño carta, 500/1 Offitek </t>
  </si>
  <si>
    <t>Sobre para cartas Blanco, Caja 100/1 ABBY</t>
  </si>
  <si>
    <t>Tinta digital para impresora Epson, amarillo Jbl ink</t>
  </si>
  <si>
    <t xml:space="preserve">Tinta p/impresora (T-664-magenta) EPSON </t>
  </si>
  <si>
    <t>Tinta p/impresora (T-664-negro) EPSON</t>
  </si>
  <si>
    <t xml:space="preserve">Tinta p/impresora (T-664-amarillo) EPSON </t>
  </si>
  <si>
    <t xml:space="preserve">Tinta p/impresora (T-664-cyan) EPSON </t>
  </si>
  <si>
    <t>Tinta p/impresora (T-673 yellow) KRATOV  (Amarilla)</t>
  </si>
  <si>
    <t>Tinta p/impresora (T-673 light cyan)  KRATOV</t>
  </si>
  <si>
    <t>Tinta p/impresora (T-673  cyan)  KRATOV</t>
  </si>
  <si>
    <t>Tinta p/impresora (T-673 negro )  KRATOV</t>
  </si>
  <si>
    <t>Tinta p/impresora (T-673 light negro )  KRATOV</t>
  </si>
  <si>
    <t xml:space="preserve">Tinta p/impresora (T-673 magenta ) KRATOV </t>
  </si>
  <si>
    <t>Tinta p/impresora (T-673 light magenta   KRATOV</t>
  </si>
  <si>
    <t xml:space="preserve">Tinta p/impresora ( GT53 NEGRO) HP </t>
  </si>
  <si>
    <t xml:space="preserve">Tinta p/impresora ( GT52 AZUL) HP </t>
  </si>
  <si>
    <t xml:space="preserve">Tinta p/impresora ( GT52 MAGENTA) HP </t>
  </si>
  <si>
    <t xml:space="preserve">Tinta p/impresora ( GT52 AMARILLO) HP </t>
  </si>
  <si>
    <t>Toner  Q5949A  - 7553A   Print Plus</t>
  </si>
  <si>
    <t>Tóner  CF211A (131A), Cyan premiun</t>
  </si>
  <si>
    <t>Tóner  CF212A, Amarillo Tóner Max-Brigth</t>
  </si>
  <si>
    <t xml:space="preserve">Tóner  CE412A  Asta, tóner </t>
  </si>
  <si>
    <t>Tóner 543/323/213 Printon Magenta</t>
  </si>
  <si>
    <t>Tóner 542/322/212  Printon Amarillo</t>
  </si>
  <si>
    <t xml:space="preserve">Tóner 541/321/211  Printon Azul </t>
  </si>
  <si>
    <t>Tóner 540/320/210 Printon negro</t>
  </si>
  <si>
    <t>Tóner  CE278A Offitek MAX BRIGHT</t>
  </si>
  <si>
    <t>Tóner  CE278A cartridge</t>
  </si>
  <si>
    <t xml:space="preserve">Cartucho de impresión pixma de Canon 211 Negro </t>
  </si>
  <si>
    <t>Toner  Q7553A / Q5949A Premium Tóner Cartridge</t>
  </si>
  <si>
    <t xml:space="preserve">Toner   ( CE285A) HP  NEGRO </t>
  </si>
  <si>
    <t xml:space="preserve">Toner  CF451A  CYAN, AZUL ) HP </t>
  </si>
  <si>
    <t>Toner CF287A negro HP</t>
  </si>
  <si>
    <t>Toner CF410A  (negro) Printon</t>
  </si>
  <si>
    <t xml:space="preserve">Toner CE505A Negro HP </t>
  </si>
  <si>
    <t xml:space="preserve">Toner CF237A HP  Negro HP </t>
  </si>
  <si>
    <t xml:space="preserve">Toner CF453A-665A  Magenta HP </t>
  </si>
  <si>
    <t xml:space="preserve">Toner CF452 Amarillo HP </t>
  </si>
  <si>
    <t>Toner Q2612A (12A) negro  HP</t>
  </si>
  <si>
    <t>Toner Hp Laserjet CF281A (81A)   Asta</t>
  </si>
  <si>
    <t>Toner Hp Laserjet CF281A  (81A) HP</t>
  </si>
  <si>
    <t xml:space="preserve">Toner Hp Laserjet CF281X </t>
  </si>
  <si>
    <t>Toner   CE412 Yellow  (amarillo) Printon</t>
  </si>
  <si>
    <t xml:space="preserve">Toner CE412A (305A) PREMIUN </t>
  </si>
  <si>
    <t>Toner CF411 Cyan (azul) Printon</t>
  </si>
  <si>
    <t xml:space="preserve">Toner CF413 Premiun Carthig Magenta </t>
  </si>
  <si>
    <t>Aceite Rojo (Ilustrador de muebles), Marca Búfalo, Pote de 360 cm3</t>
  </si>
  <si>
    <t>Abrillantador de superficie acero inoxidable 32 onz., Marca ECOLAB</t>
  </si>
  <si>
    <t>Alcohol Isopropilico al 70%, Rosewell</t>
  </si>
  <si>
    <t>Ambientador Beep  8 onz.</t>
  </si>
  <si>
    <t>Bandejas plásticas transparente termo envase empaque (200/1)</t>
  </si>
  <si>
    <t>Bandejas foan no.9 termo envase, fardo 200/1</t>
  </si>
  <si>
    <t>Bandejas foan no.6 termo envase, fardo 4/125</t>
  </si>
  <si>
    <t>Bandejas plásticas transparente c/tapa Dimensiones 10.25 * 6.5 * 4.22 thermo envase</t>
  </si>
  <si>
    <t xml:space="preserve">Brillo acero inoxidable, Marca Limpia sol  </t>
  </si>
  <si>
    <t xml:space="preserve">Brillo verde, Marca Limpia sol  </t>
  </si>
  <si>
    <t>Brillo verde para fregar, Raco</t>
  </si>
  <si>
    <t xml:space="preserve">Cepillo escobillón p/patio, rojo con palo, intoca </t>
  </si>
  <si>
    <t>Cepillo de Pared tipo plancha plástico, Dura Cleane</t>
  </si>
  <si>
    <t xml:space="preserve">Cesto de basura 6 lit Tapa VAIVEN </t>
  </si>
  <si>
    <t xml:space="preserve">Cesto de basura 30    lit Duralon  c/tapa, color crema </t>
  </si>
  <si>
    <t xml:space="preserve">Cesto de basura de 13 litros. </t>
  </si>
  <si>
    <t xml:space="preserve">Cesto de basura de 18  litros, color negro redondo calado  (Duralon). </t>
  </si>
  <si>
    <t>Cubeta para limpiar, 14 litros</t>
  </si>
  <si>
    <t>Cloro desinfectar (frutas y vegetales), envase de 1 litro. Purimax</t>
  </si>
  <si>
    <t xml:space="preserve">Cloro Marca Milord </t>
  </si>
  <si>
    <t xml:space="preserve">Cuchara desechables  Termo Envase </t>
  </si>
  <si>
    <t>Cuchara desechables, fardo 40/25 OPT</t>
  </si>
  <si>
    <t>Desgrasante par horno y estufa (Creace Cutter, ECOLAB)</t>
  </si>
  <si>
    <t>Detergente en Polvo (ace) saco de 30 lib, King</t>
  </si>
  <si>
    <t>Detergente germicida  quirúrgicos (Micro Quat, ECOLAB)</t>
  </si>
  <si>
    <t>Detergente para maquina lava vajilla, presentación caja 4/1, 9 lib , ECOLAB</t>
  </si>
  <si>
    <t xml:space="preserve">Desinfectante liquido,  7 CLEAN  </t>
  </si>
  <si>
    <t xml:space="preserve">Dispensadores de Jabón Liquido </t>
  </si>
  <si>
    <t xml:space="preserve">Dispensador para vasos plásticos de 4 a 10 onz. </t>
  </si>
  <si>
    <t>Escoba limpia cristales  JIETA</t>
  </si>
  <si>
    <t xml:space="preserve">Escoba Plástica, Kika </t>
  </si>
  <si>
    <t xml:space="preserve">Espuma Camaleón </t>
  </si>
  <si>
    <t>Funda transparente de 30 gl, fardo 100/1</t>
  </si>
  <si>
    <t>Funda negra de 55  gl, fardo 300/1</t>
  </si>
  <si>
    <t>Insecticida 400 ml Spring gome</t>
  </si>
  <si>
    <t>Gorro quirúrgico, caja 100/1  Luz Med.</t>
  </si>
  <si>
    <t>Gorro quirúrgico, caja 100/1 Well Med</t>
  </si>
  <si>
    <t>Guantes de látex  Medico Quirúrgico de 100/1 Med Guard</t>
  </si>
  <si>
    <t xml:space="preserve">Guantes plásticos  p/limpieza  (L) amarillo, Par, mano suave </t>
  </si>
  <si>
    <t xml:space="preserve">Guantes de caucho #12, Par Negro, mano fuerte </t>
  </si>
  <si>
    <t>Gel Antibacterial inomabet</t>
  </si>
  <si>
    <t xml:space="preserve">Gel Antibacterial, Super Clean, Prolimpiso </t>
  </si>
  <si>
    <t>Gel Antibacterial Akoo</t>
  </si>
  <si>
    <t>Jabón líquido p/fregar, Acel (Limón ).</t>
  </si>
  <si>
    <t xml:space="preserve">Jabón líquido p/lavaplatos,  7 Clean </t>
  </si>
  <si>
    <t>Jabón líquido p/mano (fragancia almendra)  7 Clean</t>
  </si>
  <si>
    <t>Jabón líquido p/lavar, xomi</t>
  </si>
  <si>
    <t xml:space="preserve">Limpiador de Cristal, Productos Alce </t>
  </si>
  <si>
    <t>Limpiador de Cerámica, South Clean</t>
  </si>
  <si>
    <t xml:space="preserve">Limpiador de Cerámica, Boreal </t>
  </si>
  <si>
    <t xml:space="preserve">Limpiador de Cerámica, Akoo </t>
  </si>
  <si>
    <t xml:space="preserve">Limpiador de Cerámica,Winners </t>
  </si>
  <si>
    <t>Limpiador de Piso e Inodoro, BEAU CLEAN</t>
  </si>
  <si>
    <t>Limpiador (Desgrasantes ) Multiuso  Limar</t>
  </si>
  <si>
    <t>Limpiador (Desgrasantes ) BEAU CLEAN</t>
  </si>
  <si>
    <t xml:space="preserve">Limpiador (Desgrasantes ) Mia </t>
  </si>
  <si>
    <t>Mascarilla Cirujano caja 50/1 , Face Mask</t>
  </si>
  <si>
    <t>Mascarilla Quirúrgicas (Cherlie Allen). 50/1</t>
  </si>
  <si>
    <t>Papel higiénico , Fardo 12/1</t>
  </si>
  <si>
    <t>Papel Toalla, Fardo 6/1</t>
  </si>
  <si>
    <t>Papel de aluminio  18*1000 mambers selection, rollo</t>
  </si>
  <si>
    <t>Papel PVC  18*2000 mambers selection, rollo</t>
  </si>
  <si>
    <t>Pasta de fregar en Cubeta de 50 lib Winners</t>
  </si>
  <si>
    <t>Servilleta  Águila  Fardo de 10 paq.  500/1</t>
  </si>
  <si>
    <t xml:space="preserve">Súaper No. 38 Johnson </t>
  </si>
  <si>
    <t>Toalla para limpiar superficie (Amarillas )</t>
  </si>
  <si>
    <t>Vasos cónico NO. 4.5   en Caja (25*200=5000) Waves Cup</t>
  </si>
  <si>
    <t xml:space="preserve">Vasos Biodegradables de 8 onz. Caja 1000/1  Bionature </t>
  </si>
  <si>
    <t xml:space="preserve">Vasos Biodegradables de 8 onz. Caja 1000/1  Green Tree Paper </t>
  </si>
  <si>
    <t>Vasos Biodegradables de 6 oz. Caja 1000/1 BIONATURE</t>
  </si>
  <si>
    <t xml:space="preserve">Vasos Biodegradables de 6 onz. Caja 1000/1  Green Tree Paper </t>
  </si>
  <si>
    <t xml:space="preserve">Plato llano Thermo Envase No. 9  </t>
  </si>
  <si>
    <t>Plato tipo bandeja no. 6 Katae (fardo 500/1)</t>
  </si>
  <si>
    <t xml:space="preserve">Plato no. 6 llano Thermo envase </t>
  </si>
  <si>
    <t>Zafacón duralon c/tapa  32 gls</t>
  </si>
  <si>
    <t>Block de papel para portafolio 3 orificios</t>
  </si>
  <si>
    <t>Botella de Tinta HP GT51 Negro</t>
  </si>
  <si>
    <t>Botella de Tinta HP GT52 Amarillo</t>
  </si>
  <si>
    <t>Botella de Tinta HP GT52 Azul</t>
  </si>
  <si>
    <t>Botella de Tinta HP GT52 Rosado</t>
  </si>
  <si>
    <t>Cabezal de Impresión hp Negro</t>
  </si>
  <si>
    <t>Carpetas 3 ARG. 1  1/2¨</t>
  </si>
  <si>
    <t>Carpetas 3 ARG. 1 ¨</t>
  </si>
  <si>
    <t>Carpetas 3 ARG. 1/2¨</t>
  </si>
  <si>
    <t>Carpetas Acordeón plastica</t>
  </si>
  <si>
    <t>Foamy azul</t>
  </si>
  <si>
    <t>Cartulina negra</t>
  </si>
  <si>
    <t>Foamy verde</t>
  </si>
  <si>
    <t>Cinta adhesiva de espuma double stick</t>
  </si>
  <si>
    <t xml:space="preserve">Cinta morada fina </t>
  </si>
  <si>
    <t>Cinta Regalo Verde 3/4</t>
  </si>
  <si>
    <t>Engrapadora  240 Hojas</t>
  </si>
  <si>
    <t>Espirales (Binding Rings), 12 mm, cap. 15-20 pag.</t>
  </si>
  <si>
    <t>Espirales (Binding Rings), 19 mm, cap. 50-100 pag.</t>
  </si>
  <si>
    <t>Espirales (Binding Rings), 25 mm, cap. 60-100 pag.</t>
  </si>
  <si>
    <t>Espirales (Binding Rings), 38 mm, cap. 200 pag.</t>
  </si>
  <si>
    <t>Espirales (Binding Rings), 51 mm, cap. 300 pag.</t>
  </si>
  <si>
    <t>Espirales (Binding Rings), 6 mm, cap. 10-15 pag.</t>
  </si>
  <si>
    <t>Foamy Amarillo</t>
  </si>
  <si>
    <t>Cinta Regalo Azul 3/4</t>
  </si>
  <si>
    <t>Foamy blanco</t>
  </si>
  <si>
    <t>Foamy escarchado  Amarilla</t>
  </si>
  <si>
    <t>Foamy escarchado Negra</t>
  </si>
  <si>
    <t>Foamy escarchado Roja</t>
  </si>
  <si>
    <t>Foamy naranja</t>
  </si>
  <si>
    <t>Foamy Negro</t>
  </si>
  <si>
    <t>Toner for SHARP, AR-310NT</t>
  </si>
  <si>
    <t>Gafete</t>
  </si>
  <si>
    <t>Felpa Punta Fina rojo, 0.5 mm</t>
  </si>
  <si>
    <t>Hoja de Cartonite</t>
  </si>
  <si>
    <t>Juego de pinceles de 8 piezas</t>
  </si>
  <si>
    <t>Lapicero  negro M</t>
  </si>
  <si>
    <t>Papel Kraft en rollo 32 LB</t>
  </si>
  <si>
    <t>Pegamento universal en barra</t>
  </si>
  <si>
    <t>Pinceles  #12</t>
  </si>
  <si>
    <t>Pinceles  #3</t>
  </si>
  <si>
    <t>Pinceles de utilidad brocha</t>
  </si>
  <si>
    <t>Hoja Cartulina hilo Crema</t>
  </si>
  <si>
    <t>Lupa Redonda x3</t>
  </si>
  <si>
    <t>Tijera para decorar</t>
  </si>
  <si>
    <t>Sobre en blanco carta No.10</t>
  </si>
  <si>
    <t>Tarjeta PVC impresion de Carnets</t>
  </si>
  <si>
    <t>Tempera amarillo 32 Onz</t>
  </si>
  <si>
    <t>Tempera azul 32 Onz</t>
  </si>
  <si>
    <t>Tempera Blanca 32 Onz</t>
  </si>
  <si>
    <t>Tempera marron 32 Onz</t>
  </si>
  <si>
    <t>Tempera negro 32 Onz</t>
  </si>
  <si>
    <t>Tempera Roja 32 Onz</t>
  </si>
  <si>
    <t>Tempera verde</t>
  </si>
  <si>
    <t>Tempera Verde 32 Onz</t>
  </si>
  <si>
    <t xml:space="preserve">Tijeras </t>
  </si>
  <si>
    <t>Tinta roll-on rojo</t>
  </si>
  <si>
    <t>Toner GPR-22</t>
  </si>
  <si>
    <t>Toner GPR-39</t>
  </si>
  <si>
    <t>Toner HP 37A CF237A negro</t>
  </si>
  <si>
    <t>Cinta Regalo blanca</t>
  </si>
  <si>
    <t>Toner HP Laserjet 410A  Negro</t>
  </si>
  <si>
    <t>Toner HP Laserjet 507A, Amarillo</t>
  </si>
  <si>
    <t>Toner HP Laserjet 507A, Azul</t>
  </si>
  <si>
    <t>Toner HP Laserjet 507A, Negro</t>
  </si>
  <si>
    <t>Toner HP Laserjet 507A, Rosado</t>
  </si>
  <si>
    <t xml:space="preserve">Foamy azul claro </t>
  </si>
  <si>
    <t>Toner HP Laserjet 655, CF451 Azul</t>
  </si>
  <si>
    <t>Toner HP Laserjet 655, CF452 Amarillo</t>
  </si>
  <si>
    <t>Toner HP Laserjet 655, CF453 Rosado</t>
  </si>
  <si>
    <t>Toner HP Laserjet 655, CF450 Negro</t>
  </si>
  <si>
    <t>Toner HP Laserjet 85AC, color negro</t>
  </si>
  <si>
    <t>Abre latas #10, de mesa fijo, hierro fundido, manual</t>
  </si>
  <si>
    <t>Alambre de goma 10/3</t>
  </si>
  <si>
    <t>Alambre de goma 12/2</t>
  </si>
  <si>
    <t>Alambre trenzado Azul 10AWG</t>
  </si>
  <si>
    <t>Alambre trenzado Rojo 10AWG</t>
  </si>
  <si>
    <t>Alambre trenzado Verde 10AWG</t>
  </si>
  <si>
    <t>Ambientador Auto spray 6.2 Onz</t>
  </si>
  <si>
    <t>Arandelas para orinales</t>
  </si>
  <si>
    <t>Azucarera de porcelana Blanca</t>
  </si>
  <si>
    <t>Balancin de Inodoro</t>
  </si>
  <si>
    <t>Bandeja para servir de aluminio</t>
  </si>
  <si>
    <t>Bandeja plastica de pinta</t>
  </si>
  <si>
    <t>Bandeja pmesa de bano maria half size 6" de profundida PEQ.</t>
  </si>
  <si>
    <t>Bandeja WC spjh 204 Chafing Dish anti-atasco half size</t>
  </si>
  <si>
    <t>Base Fotocelda</t>
  </si>
  <si>
    <t>Bebedero</t>
  </si>
  <si>
    <t>Boquilla de lavamanos</t>
  </si>
  <si>
    <t>Bota de seguridad</t>
  </si>
  <si>
    <t>Botas de goma</t>
  </si>
  <si>
    <t>Botella Biberon de cocina</t>
  </si>
  <si>
    <t>Brazo hidraulico 40-80KG puerta plateado</t>
  </si>
  <si>
    <t>Breaker doble grueso de 80 amp G.E</t>
  </si>
  <si>
    <t>Breaker Europeo doble 25A</t>
  </si>
  <si>
    <t>Breaker Europeo doble 32A</t>
  </si>
  <si>
    <t>Breaker Europeo Sencillo 16A</t>
  </si>
  <si>
    <t>Breaker grueso 1p-15AMP</t>
  </si>
  <si>
    <t>Breaker grueso 1p-20AMP</t>
  </si>
  <si>
    <t>Breaker grueso 70AMP. 2P</t>
  </si>
  <si>
    <t>Brocha de 2"</t>
  </si>
  <si>
    <t>Brocha de 3"</t>
  </si>
  <si>
    <t>Cable NEGRO #1/0</t>
  </si>
  <si>
    <t>Cafetera Electrica 40 Tazas</t>
  </si>
  <si>
    <t>Caja de Breaker 12 a 24 circuitos 125amp monofasica</t>
  </si>
  <si>
    <t>Caja de Breaker de 12 circuito 125AMP</t>
  </si>
  <si>
    <t>Caja de electrica 4x4"</t>
  </si>
  <si>
    <t>Caja de metal  2x4</t>
  </si>
  <si>
    <t>Canaleta PVC 1-1/2 con adhesivo</t>
  </si>
  <si>
    <t>Capa impermeable para agua</t>
  </si>
  <si>
    <t>Cargador para vehiculo electrico de 24V</t>
  </si>
  <si>
    <t>Cemento PVC 4 OZ</t>
  </si>
  <si>
    <t>Ceramica 30x60cm Blanco con brillo</t>
  </si>
  <si>
    <t>Cerradura con Llave Cromada</t>
  </si>
  <si>
    <t>Cerradura puerta comercial</t>
  </si>
  <si>
    <t>Chafing Dish con Bandeja y tapa</t>
  </si>
  <si>
    <t xml:space="preserve">Cinta antideslizante 2´´ </t>
  </si>
  <si>
    <t>Cinta de Cañeria</t>
  </si>
  <si>
    <t>Codo metal 1" x 90</t>
  </si>
  <si>
    <t>Codo PCV SCH-40 1" x 90}</t>
  </si>
  <si>
    <t>Colador de cocina de metal rendondo</t>
  </si>
  <si>
    <t>Colador escurridor redondo</t>
  </si>
  <si>
    <t>Conduflex 1"</t>
  </si>
  <si>
    <t>Conector de terminal metal  SC50-10 1/0</t>
  </si>
  <si>
    <t>Conectores empalme de 1/0" p/alambre</t>
  </si>
  <si>
    <t xml:space="preserve">Contactor  </t>
  </si>
  <si>
    <t>Contactor inductivo</t>
  </si>
  <si>
    <t>Copa multiuso Agua</t>
  </si>
  <si>
    <t xml:space="preserve">Cortadora angular pequeña </t>
  </si>
  <si>
    <t>Cubrefalta 1/2</t>
  </si>
  <si>
    <t>Cubrefalta 3/8</t>
  </si>
  <si>
    <t>Cuchara acero Inoxidable</t>
  </si>
  <si>
    <t>Cuchara Plastica 25/1</t>
  </si>
  <si>
    <t>Cucharra de cafe en acero inoxidable</t>
  </si>
  <si>
    <t>Cucharra de te en acero inoxidable</t>
  </si>
  <si>
    <t>Cuchillo cocinero 10" mango Verde</t>
  </si>
  <si>
    <t>Cuchillo cocinero 6"</t>
  </si>
  <si>
    <t>Cuchillo de Mesa de Acero Inoxidable USADO</t>
  </si>
  <si>
    <t>Descarga Inodoro  Plastico doble descarga</t>
  </si>
  <si>
    <t>Detapa Inodoro</t>
  </si>
  <si>
    <t>Dispensador automatico de Frangancias</t>
  </si>
  <si>
    <t>Dispensador Papel Toalla Cuadrado</t>
  </si>
  <si>
    <t>Dispensador para Jabon Liquido</t>
  </si>
  <si>
    <t>Dispensadores de papel higienico jumbo (Plastico)</t>
  </si>
  <si>
    <t>Dispensadores de papel toalla tipo center pull (plastico)</t>
  </si>
  <si>
    <t>Enchufe 3 contacto</t>
  </si>
  <si>
    <t>Ensaladera</t>
  </si>
  <si>
    <t>Escalera extensiva de 14pies</t>
  </si>
  <si>
    <t xml:space="preserve">Escalera tijera 7 fibra </t>
  </si>
  <si>
    <t>Escobillones Grande</t>
  </si>
  <si>
    <t>Escobillones Pequeño</t>
  </si>
  <si>
    <t>Espuma expansiva de polierutano, 750 ML</t>
  </si>
  <si>
    <t>Extension para rodillo</t>
  </si>
  <si>
    <t>Fardo servilletas desechables 10/500</t>
  </si>
  <si>
    <t>Film de PVC extendible</t>
  </si>
  <si>
    <t>Fotocelda</t>
  </si>
  <si>
    <t>Guantes Industrial</t>
  </si>
  <si>
    <t>Insecticida 400 ml</t>
  </si>
  <si>
    <t>AGUA BOTELLITAS 16 OZ, CASCADA</t>
  </si>
  <si>
    <t>LECHE LIQUIDA 1 ltr</t>
  </si>
  <si>
    <t>TE INSTANTANEO</t>
  </si>
  <si>
    <t>Cartulina Blanca</t>
  </si>
  <si>
    <t>Cartulina Color Verde Manzana</t>
  </si>
  <si>
    <t>Cartulina Luminica Color Azul lapicero</t>
  </si>
  <si>
    <t>Cartulina Luminica Color Dorado</t>
  </si>
  <si>
    <t>Cartulina Satinada 22 X 25 Pulg, Color Dorada</t>
  </si>
  <si>
    <t>Cartulina Satinada 22 X 25 Pulg, Colo verde Oscuro</t>
  </si>
  <si>
    <t>Cartulina Satinada 22 X 25 Pulg, Color plateada</t>
  </si>
  <si>
    <t xml:space="preserve">Cartulina Azul Oscuro </t>
  </si>
  <si>
    <t>Cartulina Calor Verde Neon</t>
  </si>
  <si>
    <t>Cartulina Color Amarilla</t>
  </si>
  <si>
    <t>Cinta Adhesiva Ancha, Transparente</t>
  </si>
  <si>
    <t>Clip De Metalico 50 Mm Pointer Paq 100 DE COLORES</t>
  </si>
  <si>
    <t>Clip De Metalico 50 Mm Talbot Paq 100 DE COLORES</t>
  </si>
  <si>
    <t>Clip De Papel 33 Mm Artesco Paq 100 Un COLORES</t>
  </si>
  <si>
    <t>Cartonite Calibre 12,</t>
  </si>
  <si>
    <t xml:space="preserve">Folder 8 1/2*14 Amarillo </t>
  </si>
  <si>
    <t>Foami Liso Color Negro  50*70</t>
  </si>
  <si>
    <t xml:space="preserve">Foami Escarchado Color Verde Manzana </t>
  </si>
  <si>
    <t xml:space="preserve">Foami Escarchado Color Plateado </t>
  </si>
  <si>
    <t xml:space="preserve">Foami Escarchado Color Dorado </t>
  </si>
  <si>
    <t xml:space="preserve">Foami Escarchado Color Azul </t>
  </si>
  <si>
    <t>Foami Liso Color Rojo 50*70</t>
  </si>
  <si>
    <t>Foami Liso Color Morado  50*70</t>
  </si>
  <si>
    <t>Foami Liso Color Claro Pliego  50*70</t>
  </si>
  <si>
    <t>Foami Liso Color Amarillo Pliego  50*70</t>
  </si>
  <si>
    <t>Foami Liso Color Blanco   50*70</t>
  </si>
  <si>
    <t>Globos</t>
  </si>
  <si>
    <t>Goma De Borrar a lapíz</t>
  </si>
  <si>
    <t>Lápiz De Carbón No. 2, Caja 12/1, Con Punta</t>
  </si>
  <si>
    <t xml:space="preserve">Libreta Rayada 5*8  </t>
  </si>
  <si>
    <t>Marcador Permanente Rojo Printtek 12/1</t>
  </si>
  <si>
    <t>Marcadore permanete Verde Office 12/1</t>
  </si>
  <si>
    <t>Marcadores Verde Everprint 12/1</t>
  </si>
  <si>
    <t>Marcadores Para pizarra Rojo  FARCO 12/1</t>
  </si>
  <si>
    <t>Marcadores  printterk   highlighter Azul 12/1</t>
  </si>
  <si>
    <t>marcadores  printterk   highlighter verde 12/1</t>
  </si>
  <si>
    <t>Marcadores P/pizarra Blanca, Color negro</t>
  </si>
  <si>
    <t xml:space="preserve">Marcadores P/pizarra Blanca, Color Rojo </t>
  </si>
  <si>
    <t>Marcadores P/pizarra Blanca, Color Azul</t>
  </si>
  <si>
    <t>Marcadores P/pizarra Blanca, Color Verde</t>
  </si>
  <si>
    <t>Papel De Escritura 8 1/2*11 (bond 20) 500/1 Eco Paper</t>
  </si>
  <si>
    <t>Papel De Escritura 8 1/2 x 14</t>
  </si>
  <si>
    <t xml:space="preserve">Papel De Cartulina Color Crema </t>
  </si>
  <si>
    <t xml:space="preserve">Papel De Cartulina Color Blanco </t>
  </si>
  <si>
    <t>Papel De Hilo 8 1/2*11, Color Crema de ( 500 Unidad)</t>
  </si>
  <si>
    <t xml:space="preserve">Papel Kraft, 70 Cm Ancho, 350 Metro De Largo, </t>
  </si>
  <si>
    <t>Papelógrafo 23*32</t>
  </si>
  <si>
    <t>Resaltador  verde Kratov</t>
  </si>
  <si>
    <t>Silicona Transparente farela</t>
  </si>
  <si>
    <t xml:space="preserve">Silicona Caliente Barra Gruesa </t>
  </si>
  <si>
    <t>Tinta Para Impresora Epson T664-120, Negro</t>
  </si>
  <si>
    <t>Tinta Para Sello  brother</t>
  </si>
  <si>
    <t>Tiza Encerada , Color Blanca Caja 12/1</t>
  </si>
  <si>
    <t xml:space="preserve">Clip Billetero 25 Mm </t>
  </si>
  <si>
    <t>Clip Billetero 32 Mm</t>
  </si>
  <si>
    <t>Clip Billetero 41 Mm</t>
  </si>
  <si>
    <t xml:space="preserve">Clip Billetero 51 Mm </t>
  </si>
  <si>
    <t>Cartucho De Impresión Hp LaserJet, 35A / Cb435Ad, Negro</t>
  </si>
  <si>
    <t>Chinchetas Plásticas Talbot Paq 100 Un(tachuela)</t>
  </si>
  <si>
    <t>Cinta Adhesiva Invisible 3/4" Highland</t>
  </si>
  <si>
    <t>Cinta Adhesiva Para Empaque Worker BLANCA</t>
  </si>
  <si>
    <t>Cinta Adhesiva Para Empaque Worker TRANSPARENTE</t>
  </si>
  <si>
    <t>Cinta Adhesiva Transparente Scotch</t>
  </si>
  <si>
    <t>Marcadore de pagina (Banderitas)</t>
  </si>
  <si>
    <t>Lapicero Rojo Estabilo Paq 12</t>
  </si>
  <si>
    <t>Pegamento Universal Uhu  125 Ml</t>
  </si>
  <si>
    <t>Marcadores Permanente Rojo (Berol) 12/1</t>
  </si>
  <si>
    <t>Marcadores Permanate Azul (Berol) 12/1</t>
  </si>
  <si>
    <t>Marcadores Permanente Verde (BEROL) 12/1</t>
  </si>
  <si>
    <t>Papel De Escritura 8 1/2 X 11, Bond. 20, 500/1 Paginas, Color Rosado</t>
  </si>
  <si>
    <t>Papel De Escritura 8 1/2 X 11, Bond. 20, 500/1 Paginas, Color Azul</t>
  </si>
  <si>
    <t>Tijera De 12 Pulgadas</t>
  </si>
  <si>
    <t>Libreta Rayada, Color Blanca 8 1/2 X 11</t>
  </si>
  <si>
    <t>Libreta Rayada, Color Amarillo 8 1/2 X 11</t>
  </si>
  <si>
    <t>Bulto De Tela Negro</t>
  </si>
  <si>
    <t>Silla Ergonomica  Operativa</t>
  </si>
  <si>
    <t>Silla Ejecutiva</t>
  </si>
  <si>
    <t>Silla Ejecutiva Para Encargados</t>
  </si>
  <si>
    <t xml:space="preserve">Silla De Maquillaje Para Camerino </t>
  </si>
  <si>
    <t>Estacion Modular Para 5 Personas De 80 Cm Ancho C/u</t>
  </si>
  <si>
    <t>Estacion Modular Para 10 Personas De 80 Cm Ancho C/u</t>
  </si>
  <si>
    <t xml:space="preserve">Silla Ergonomica Para Laboratorio De Computo Y Biblioteca Virtual </t>
  </si>
  <si>
    <t xml:space="preserve">Silla Para El Mostrador De Circulación Y Préstamo </t>
  </si>
  <si>
    <t xml:space="preserve">Trituradora Gbc Wsm Micro </t>
  </si>
  <si>
    <t xml:space="preserve">Maquina P/ Turno  Pantalla  Inalambrica Sicoel </t>
  </si>
  <si>
    <t>Archivo Movil Para Almacén De Libros.</t>
  </si>
  <si>
    <t xml:space="preserve">Pizarra Blanca Con Tripo De Metal </t>
  </si>
  <si>
    <t xml:space="preserve">Papel De Escritura 1/2*11 Color Amarilla </t>
  </si>
  <si>
    <t>Woomax</t>
  </si>
  <si>
    <t xml:space="preserve">Kit De Pintura </t>
  </si>
  <si>
    <t>Libro. Educacion  En Inteligencia Emosional De Dalia Diaz Romero</t>
  </si>
  <si>
    <t xml:space="preserve">Kit De Dibujo Ver Tdrs </t>
  </si>
  <si>
    <t xml:space="preserve">Foami Liso Color Verde Oscuro </t>
  </si>
  <si>
    <t xml:space="preserve">Foami Liso Color Azul Oscuro Pliego </t>
  </si>
  <si>
    <t xml:space="preserve">Goeboard X Y Conjunto De 6 </t>
  </si>
  <si>
    <t xml:space="preserve">Neuroeducacion Y Letura / Francisco Mora </t>
  </si>
  <si>
    <t xml:space="preserve">Poesia Completa / Gabriela Mistral </t>
  </si>
  <si>
    <t xml:space="preserve">Sonetos / Lope De Vega </t>
  </si>
  <si>
    <t xml:space="preserve">Plastico Para Tarjeta De Identificacion </t>
  </si>
  <si>
    <t>Sobre Manilo 14*17</t>
  </si>
  <si>
    <t xml:space="preserve">Tshirts Cuello Color Blanco </t>
  </si>
  <si>
    <t xml:space="preserve">Kit De Dibujo </t>
  </si>
  <si>
    <t>Vasos  De Carton 12 Oz 50 Unidades</t>
  </si>
  <si>
    <t>Vasos Conicos Parafinados, Caja 5000 Unidad</t>
  </si>
  <si>
    <t>Gorro  de cocina</t>
  </si>
  <si>
    <t xml:space="preserve">Desinfectante Frutal Pote 32 Oz. </t>
  </si>
  <si>
    <t>Desinfectante Repelente Pote 32 Oz. Morado</t>
  </si>
  <si>
    <t xml:space="preserve">Destupidor De Baño </t>
  </si>
  <si>
    <t>Funda O Bolsas Para Basura, Color Negro, Calibre 150, Capacidad 25 A 30 Galones (paquete 100/1)</t>
  </si>
  <si>
    <t>Funda Negra Para Basura De 5 galones 100/1</t>
  </si>
  <si>
    <t>Jabón De Cuaba en pastas</t>
  </si>
  <si>
    <t xml:space="preserve">Jabon Liquido Para Fregar sin  Cloro 32 Oz </t>
  </si>
  <si>
    <t>Jabón Líquido Para Manos (Mild Liquid Soap) Pote 1,000 Ml (caja 6/1)</t>
  </si>
  <si>
    <t>funda plastica blanca 100 ud</t>
  </si>
  <si>
    <t>Limpiador Perfumado Para Inodoros Y Ceramica Pote 32 Oz.</t>
  </si>
  <si>
    <t>Mandiles Desechables Plástico de 10UD</t>
  </si>
  <si>
    <t xml:space="preserve">Mata Insectos Voladores En Aerosol </t>
  </si>
  <si>
    <t>Papel Higiénico Fardo 12/1 jumbo</t>
  </si>
  <si>
    <t>Papel Higiénico Fardo 4/1 jumbo</t>
  </si>
  <si>
    <t>Papel Higiénico, Papel Industrial Doble Hoja  principe (Fardo 48/1)</t>
  </si>
  <si>
    <t>Agente secador  (Rinse Dry-Hs)</t>
  </si>
  <si>
    <t xml:space="preserve">Tratamiento Anti-microbial Para Frutas Y Verduras </t>
  </si>
  <si>
    <t>Cloro (Litro 32 Oz) ACEL</t>
  </si>
  <si>
    <t xml:space="preserve">Cloro en Pastilla </t>
  </si>
  <si>
    <t>Desinfectante liquido Pino</t>
  </si>
  <si>
    <t>Desgrasador removedor de baja espuma (Regain)</t>
  </si>
  <si>
    <t>Trementina (Pote 32 Oz)</t>
  </si>
  <si>
    <t xml:space="preserve">Brillo Verde 15X20 </t>
  </si>
  <si>
    <t>Antiséptico De Aire, Ambientador Pote 8 Oz</t>
  </si>
  <si>
    <t>Zafacon Con Rueda  Y Tapa</t>
  </si>
  <si>
    <t>Pastilla Desodosrante Para Inodoro</t>
  </si>
  <si>
    <t>Suavisante Para Enjuague De Ropa Wala</t>
  </si>
  <si>
    <t>Limpiador De Goma Para Pisos Brava</t>
  </si>
  <si>
    <t>LAPICERO TINTA SEMI GEL, AZUL</t>
  </si>
  <si>
    <t>PILAS 9V</t>
  </si>
  <si>
    <t>PILA AAA1, 1.5 V</t>
  </si>
  <si>
    <t>FOLDER CON BOLSILLOS TAMAÑO VARIOS COLORES</t>
  </si>
  <si>
    <t>LAPICES PARA ARTISTAS ( CARBONCILLO)</t>
  </si>
  <si>
    <t>GRAPADORA DE ESCRITORIO METALICA</t>
  </si>
  <si>
    <t xml:space="preserve">GOMA  PARA  BORRAR </t>
  </si>
  <si>
    <t xml:space="preserve">GOMA PARA  BORRAR </t>
  </si>
  <si>
    <t>MARCADORES DE PIZARRA BLANCA ROJO</t>
  </si>
  <si>
    <t>MARCADORES DE PIZARRA BLANCA AZUL</t>
  </si>
  <si>
    <t>MARCADORES DE PIZARRA BLANCA NEGRO</t>
  </si>
  <si>
    <t>BORRADOR DE PIZARRA CON IMAN</t>
  </si>
  <si>
    <t>CINTA ADHESIVA TRANSPARENTE 2MM</t>
  </si>
  <si>
    <t>METAL FILE FASTENER ( MACHO Y HEMBRA) 7 CM</t>
  </si>
  <si>
    <t>BINDER CLIP 50 MM 2"</t>
  </si>
  <si>
    <t>BINDER CLIP 19 MM 3/4, 12/1</t>
  </si>
  <si>
    <t>TINTA PARA SELLO , AZUL</t>
  </si>
  <si>
    <t>CINTA DE SUMADORA NEGRA Y ROJA, 12.7MM X 4M</t>
  </si>
  <si>
    <t>CINTA ADHESIVA INVISIBLE 19 MM X 33 M</t>
  </si>
  <si>
    <t>CINTA PARA MAQUINA DE ESCRIBIR 240X8MM</t>
  </si>
  <si>
    <t>RESMA DE PAPEL DE COLORES  8  1/2 X 11, (100/1)</t>
  </si>
  <si>
    <t>SOBRE PARA CARTA BLANCO, 5 X 7" 1/4</t>
  </si>
  <si>
    <t>ESPIRAL PARA ENCUADERNAR TRANSPARENTE, 19 RING, 51MM</t>
  </si>
  <si>
    <t>ESPIRAL PARA ENCUADERNAR TRANSPARENTE, 19 RING, 25MM</t>
  </si>
  <si>
    <t>ESPIRAL PARA ENCUADERNAR TRANSPARENTE, 19 RING, 19MM</t>
  </si>
  <si>
    <t>RESMA DE PAPEL 8  1/2 X 11</t>
  </si>
  <si>
    <t>TONER LASER CARTRIDGE CE278A 100% ORIGINAL</t>
  </si>
  <si>
    <t>TONER LASERJET 85 NEGRO 100% ORIGINAL</t>
  </si>
  <si>
    <t>TONER LASERJET  NEGRO 12A Q2612A 100% ORIGINAL</t>
  </si>
  <si>
    <t>PAPEL FOAMI COLORES VARIADOS</t>
  </si>
  <si>
    <t>CARTULINA ROSADA FUSCIA</t>
  </si>
  <si>
    <t>CARTULINA ROJO PASTEL</t>
  </si>
  <si>
    <t>CARTULINA VERDE PASTEL</t>
  </si>
  <si>
    <t>CARTULINA AZUL CLARO</t>
  </si>
  <si>
    <t xml:space="preserve">CARTULINA ROSADA </t>
  </si>
  <si>
    <t>PAPEL SEDA VARIOS  COLORES</t>
  </si>
  <si>
    <t>Borrador de Pizzarra</t>
  </si>
  <si>
    <t>Carpeta Divifolder</t>
  </si>
  <si>
    <t xml:space="preserve">Lapicero Azul </t>
  </si>
  <si>
    <t xml:space="preserve">Lapicero Negro </t>
  </si>
  <si>
    <t>Lápiz de Carbón</t>
  </si>
  <si>
    <t xml:space="preserve">Marcador de pizarra Azul </t>
  </si>
  <si>
    <t xml:space="preserve">Marcador de pizarra Negro </t>
  </si>
  <si>
    <t xml:space="preserve">Marcador Permanente Azul </t>
  </si>
  <si>
    <t>Pila AAA</t>
  </si>
  <si>
    <t xml:space="preserve">Resaltador Amarillo </t>
  </si>
  <si>
    <t xml:space="preserve">Resaltador Azul </t>
  </si>
  <si>
    <t xml:space="preserve">Resaltador Rosado </t>
  </si>
  <si>
    <t>Toner 85A</t>
  </si>
  <si>
    <t>Toner T10 Negro</t>
  </si>
  <si>
    <t>Toner T10 Azul</t>
  </si>
  <si>
    <t>Toner T10 Amarillo</t>
  </si>
  <si>
    <t>Toner T10 Magenta</t>
  </si>
  <si>
    <t>Pegamento en Barra 8.2 Grs</t>
  </si>
  <si>
    <t>Foamy rosado</t>
  </si>
  <si>
    <t>Folder con doble bolsillos Azul</t>
  </si>
  <si>
    <t>Hoja+A117:A175 de Opalina</t>
  </si>
  <si>
    <t xml:space="preserve">Aceite de oliva extra virgen 5 lt </t>
  </si>
  <si>
    <t>Aceite Sesame</t>
  </si>
  <si>
    <t>Almendra</t>
  </si>
  <si>
    <t xml:space="preserve">Atun en agua (lata 142 gr)                       </t>
  </si>
  <si>
    <t xml:space="preserve">Chuleta de cerdo fresca (center cut) </t>
  </si>
  <si>
    <t>Cocoa Amarga 16 Onzas</t>
  </si>
  <si>
    <t>Crema de Leche</t>
  </si>
  <si>
    <t>Fécula de maíz   presentación de 425 GR</t>
  </si>
  <si>
    <t xml:space="preserve">Filete de Cerdo fresca </t>
  </si>
  <si>
    <t xml:space="preserve">Gandules  Seco                                         </t>
  </si>
  <si>
    <t xml:space="preserve">Gelatina sabores varios 148 gr   </t>
  </si>
  <si>
    <t>Guandules verdes   latas de 7 libras.</t>
  </si>
  <si>
    <t>Jugo varios sabores 330 ml con sorbete</t>
  </si>
  <si>
    <t xml:space="preserve">Leche de coco (lata 15 onzas)                         </t>
  </si>
  <si>
    <t xml:space="preserve">Mayonesa (empaque 8 lb)                         </t>
  </si>
  <si>
    <t>Mostaza</t>
  </si>
  <si>
    <t xml:space="preserve">Muslo de Pollo deshuesado (empacado) </t>
  </si>
  <si>
    <t>Pan Cuadrado Blanco (viga gigante 49 Onz)</t>
  </si>
  <si>
    <t>Penne (Empaque de 10 libras)</t>
  </si>
  <si>
    <t xml:space="preserve">Petit pois 15 onz    </t>
  </si>
  <si>
    <t>Pimienta en Grano</t>
  </si>
  <si>
    <t>Queso parmesano</t>
  </si>
  <si>
    <t>Salsa BBQ</t>
  </si>
  <si>
    <t xml:space="preserve">Sazon en polvo completo 5 lb                      </t>
  </si>
  <si>
    <t>Te  caliente (20/1)</t>
  </si>
  <si>
    <t xml:space="preserve">Te frio </t>
  </si>
  <si>
    <t xml:space="preserve">Tochineta fresca </t>
  </si>
  <si>
    <t>Vinagre de cocina  Blanco</t>
  </si>
  <si>
    <t>Vinagre de cocina  Manzana</t>
  </si>
  <si>
    <t>DESINFECTANTE MULTIUSO (VARIOS AROMAS)</t>
  </si>
  <si>
    <t>CUCHARAS BIODEGRADABLES  FALDO 40/25</t>
  </si>
  <si>
    <t>ZAFACON DE 30 GALONES</t>
  </si>
  <si>
    <t>Aceite de soya, crisol   en galón</t>
  </si>
  <si>
    <t xml:space="preserve">Agua x-tra Botellita </t>
  </si>
  <si>
    <t>Arroz Selecto Premium de 125 lib (Sr. Daniel )</t>
  </si>
  <si>
    <t>Amarillo vegetal, pote de 4 lib</t>
  </si>
  <si>
    <t xml:space="preserve">Anís de estrella </t>
  </si>
  <si>
    <t>Avena en hojuela empaque cerrado (Americana)</t>
  </si>
  <si>
    <t xml:space="preserve">Atún en agua de 142 gran. Baldón </t>
  </si>
  <si>
    <t>Azucar crema refinada</t>
  </si>
  <si>
    <t xml:space="preserve">Ajo entero </t>
  </si>
  <si>
    <t xml:space="preserve">Ajies cubanela </t>
  </si>
  <si>
    <t xml:space="preserve">Canela molida </t>
  </si>
  <si>
    <t xml:space="preserve">Carne molida de res </t>
  </si>
  <si>
    <t xml:space="preserve">Caldo de pollo, caja 240/1 Doña gallina </t>
  </si>
  <si>
    <t xml:space="preserve">Café Monte Alto de 1 libra, </t>
  </si>
  <si>
    <t xml:space="preserve">Crema para café , 650 grm. Coffe Matte Nestlé </t>
  </si>
  <si>
    <t xml:space="preserve">Codito funda de  10 lib, Princesa </t>
  </si>
  <si>
    <t>Cocoa Dulce de 32 onz. Munne</t>
  </si>
  <si>
    <t xml:space="preserve">Espaguetis funda de 10 lib, Princesa </t>
  </si>
  <si>
    <t>Filete de Mero basa</t>
  </si>
  <si>
    <t xml:space="preserve">Fideo, Funda de  10 lib ., princesa </t>
  </si>
  <si>
    <t>Gelatina  de varios sabores 85 grm.  Oli</t>
  </si>
  <si>
    <t xml:space="preserve">Guandules verdes , lata de 7 libra Linda </t>
  </si>
  <si>
    <t xml:space="preserve">Harina de Maíz de 14 onz., Doña Lola </t>
  </si>
  <si>
    <t xml:space="preserve">Habichuela Pinta </t>
  </si>
  <si>
    <t>Huevo</t>
  </si>
  <si>
    <t xml:space="preserve">Jugos concentrados varios sabores , Barcelo </t>
  </si>
  <si>
    <t>Leche de Coco Lata 15 onz. MAMA</t>
  </si>
  <si>
    <t>Leche Evaporada, 315 grm, Carnation , Nestlé</t>
  </si>
  <si>
    <t>Lenteja</t>
  </si>
  <si>
    <t xml:space="preserve">Longaniza de cerdo selecta </t>
  </si>
  <si>
    <t xml:space="preserve">Malta, emp. de 8 onz, Malta India </t>
  </si>
  <si>
    <t xml:space="preserve">Malagueta </t>
  </si>
  <si>
    <t>Mayonesa, 8 lib , Espalsa</t>
  </si>
  <si>
    <t xml:space="preserve">Mermelada, sabores variados, empa. De 20 onz. , Bon </t>
  </si>
  <si>
    <t xml:space="preserve">Miel 1 litro </t>
  </si>
  <si>
    <t>Mostaza de 7 lib , Baldón</t>
  </si>
  <si>
    <t xml:space="preserve">Pasta de Tomate, Lata de 7 lib </t>
  </si>
  <si>
    <t>Sal Molida Tarro de 10 lib Linda</t>
  </si>
  <si>
    <t>Salsa china Isleño</t>
  </si>
  <si>
    <t xml:space="preserve">Sazón en polvo completo espalsa Funda de 5 lib , Baldom </t>
  </si>
  <si>
    <t>Sazón liquido en gal, Ranchero  (Baldón)</t>
  </si>
  <si>
    <t>Salchicha  de cerdo 32/1 Agroporc</t>
  </si>
  <si>
    <t xml:space="preserve">Salami Súper Especial, Sosua </t>
  </si>
  <si>
    <t>Sardina en lata de 15 onza, Jato</t>
  </si>
  <si>
    <t>Tocineta fresca 80% carne agrofem</t>
  </si>
  <si>
    <t xml:space="preserve">Vainilla  blanca , Real </t>
  </si>
  <si>
    <t>Vinagre  de cocina de 128 onz. , Ranchero (Baldón)</t>
  </si>
  <si>
    <t>Vino blanco litro Andaluz, El chef</t>
  </si>
  <si>
    <t>Vino tinto litro EL Chef</t>
  </si>
  <si>
    <t xml:space="preserve">Zanahoria </t>
  </si>
  <si>
    <t>HABICHUELA PINTA, SACO 125 LIBRAS</t>
  </si>
  <si>
    <t>HABICHUELA ROJA, SACO 125 LIBRAS</t>
  </si>
  <si>
    <t>HABICHUELA BLANCA, SACO 125 LIBRAS</t>
  </si>
  <si>
    <t>LENTEJAS</t>
  </si>
  <si>
    <t>GUANDULES LATA 1 KILO</t>
  </si>
  <si>
    <t xml:space="preserve">MAIZ  LATA 1 KILO </t>
  </si>
  <si>
    <t xml:space="preserve">LECHE DE CHOCOLATE 8 ONZAS </t>
  </si>
  <si>
    <t>CREMA DE LECHE LITRO</t>
  </si>
  <si>
    <t>FILETE DE PESCADO TILAPIA</t>
  </si>
  <si>
    <t>FILETE DE PESCADO CARITE</t>
  </si>
  <si>
    <t>GALLETAS DE SODA EMPAQUE 20/1</t>
  </si>
  <si>
    <t>GALLETAS DE SODA  EMPAQUE 20/1</t>
  </si>
  <si>
    <t>PAN SOBAO</t>
  </si>
  <si>
    <t>SAZON LIQUIDO GALON 120 ONZAS</t>
  </si>
  <si>
    <t>SOPITA ( CAJA 240/1)</t>
  </si>
  <si>
    <t>SPAGUETIS  EMPAQUE 10LB</t>
  </si>
  <si>
    <t>TRIGO EN GRANOS</t>
  </si>
  <si>
    <t>Aceite Verde de Oliva</t>
  </si>
  <si>
    <t xml:space="preserve">Albahaca  Seca </t>
  </si>
  <si>
    <t>Apio</t>
  </si>
  <si>
    <t>Avena Paq. 5 Lb</t>
  </si>
  <si>
    <t>Atun en Trozo en Agua</t>
  </si>
  <si>
    <t xml:space="preserve">Canela en Polvo </t>
  </si>
  <si>
    <t>Carne Hamburguesa de Res 40/1</t>
  </si>
  <si>
    <t xml:space="preserve">Cebolla Roja </t>
  </si>
  <si>
    <t xml:space="preserve">Chuleta Ahumada </t>
  </si>
  <si>
    <t>Chuleta Fresca</t>
  </si>
  <si>
    <t xml:space="preserve">Cocoa Amarga </t>
  </si>
  <si>
    <t>Colorante Vegetal Amarillo</t>
  </si>
  <si>
    <t xml:space="preserve">Costillita Ahumada </t>
  </si>
  <si>
    <t xml:space="preserve">Cremora </t>
  </si>
  <si>
    <t xml:space="preserve">Curcuma </t>
  </si>
  <si>
    <t>Fecula de Maiz</t>
  </si>
  <si>
    <t>Filete de Dorado</t>
  </si>
  <si>
    <t>Guandule Verde 7 Lb</t>
  </si>
  <si>
    <t xml:space="preserve">Guineo Verde </t>
  </si>
  <si>
    <t xml:space="preserve">Habichuelas Negras </t>
  </si>
  <si>
    <t>Harina de Trigo Paq 5 Lb</t>
  </si>
  <si>
    <t xml:space="preserve">Huevos 30/1 </t>
  </si>
  <si>
    <t>Hongo Sin Preservantes lata de 2840 Gramo</t>
  </si>
  <si>
    <t>Jamon Tipo Pinic</t>
  </si>
  <si>
    <t>Jugo Envasado 330 ml</t>
  </si>
  <si>
    <t>Leche Evaporada</t>
  </si>
  <si>
    <t>Malagueta Molida</t>
  </si>
  <si>
    <t xml:space="preserve">Masa de Cerdo de Guisar </t>
  </si>
  <si>
    <t>Maiz Dulce 7 Lb</t>
  </si>
  <si>
    <t>Mostaza 7 Lb</t>
  </si>
  <si>
    <t>Oregano Molido</t>
  </si>
  <si>
    <t>Pan Blanco Viga Jumbo</t>
  </si>
  <si>
    <t>Pan de Hamburguesa</t>
  </si>
  <si>
    <t>Pan Sobao Fresco</t>
  </si>
  <si>
    <t>Pasta de Tomate</t>
  </si>
  <si>
    <t xml:space="preserve">Pecho de Res Rebanado </t>
  </si>
  <si>
    <t>Pollo Entero</t>
  </si>
  <si>
    <t>Petip Poit</t>
  </si>
  <si>
    <t xml:space="preserve">Perejil Seco en Hojuelas </t>
  </si>
  <si>
    <t>Pimienta Molida Negra</t>
  </si>
  <si>
    <t>Queso de Freir</t>
  </si>
  <si>
    <t xml:space="preserve">Queso Mozzarrella </t>
  </si>
  <si>
    <t xml:space="preserve">Romero </t>
  </si>
  <si>
    <t xml:space="preserve">Romero Seco en Hojas </t>
  </si>
  <si>
    <t>Salami</t>
  </si>
  <si>
    <t>Salchicha de Pollo 24/1</t>
  </si>
  <si>
    <t>Sal Molida Tarro 10 lb</t>
  </si>
  <si>
    <t>Salsa de Soya ( Condimento)</t>
  </si>
  <si>
    <t>Sardina</t>
  </si>
  <si>
    <t>Té Instantanéo</t>
  </si>
  <si>
    <t>Tomillo Seco Entero</t>
  </si>
  <si>
    <t>Trigo ( Grano de Cereal)</t>
  </si>
  <si>
    <t xml:space="preserve">Carro de Limpieza </t>
  </si>
  <si>
    <t xml:space="preserve">Cloro </t>
  </si>
  <si>
    <t>Desinfectante Domestico</t>
  </si>
  <si>
    <t>Gel Antibacterial (Alcohol en Gel)</t>
  </si>
  <si>
    <t>Jabon de Cuaba liquido</t>
  </si>
  <si>
    <t>Rastrillo Plastico 22 Dientes</t>
  </si>
  <si>
    <t>Albahaca</t>
  </si>
  <si>
    <t>Puerro</t>
  </si>
  <si>
    <t>Puerro Chino</t>
  </si>
  <si>
    <t>Romero</t>
  </si>
  <si>
    <t>Vainita</t>
  </si>
  <si>
    <t>Juego de 6 barreras para concreto</t>
  </si>
  <si>
    <t>Juego de 6 barreras para metal 6 piezas</t>
  </si>
  <si>
    <t>Juego de pinzas electrics</t>
  </si>
  <si>
    <t xml:space="preserve">Juego Manometro P/A R 134A, 22, 404A, </t>
  </si>
  <si>
    <t>Lampara led cuadrada empotrable 18W</t>
  </si>
  <si>
    <t>Lampara led empotrable 2x2 40W</t>
  </si>
  <si>
    <t>Lampara Led empotrable 2x4 60W</t>
  </si>
  <si>
    <t>Lampara Led empotrable rendonda 18W 220mm</t>
  </si>
  <si>
    <t>Lampara Led empotrable rendonda 18W 220mm (Sin transformador)</t>
  </si>
  <si>
    <t xml:space="preserve">Lampara Led redonda superficie 24 W </t>
  </si>
  <si>
    <t>Lampara Led Superficie 2x4 60W</t>
  </si>
  <si>
    <t>Lampara Led Tipo Estancia 36 W 48¨ Ovalada</t>
  </si>
  <si>
    <t>Llave angular de 1/2 a 3/8</t>
  </si>
  <si>
    <t>Llave de control de  inodoro 3/8x1/2</t>
  </si>
  <si>
    <t>Llave de control de  inodoro 3/8x3/8</t>
  </si>
  <si>
    <t xml:space="preserve">Llave temporizada Lavamanos </t>
  </si>
  <si>
    <t>Llavines para puertas de cristal</t>
  </si>
  <si>
    <t>Lona plastica 24x30"</t>
  </si>
  <si>
    <t>Manguera 100 3/4</t>
  </si>
  <si>
    <t>Manguera Inodoro 7/8 x 3/8  Largo 18"</t>
  </si>
  <si>
    <t>Manguera Inodoro 7/8 x 3/8  Largo 24"</t>
  </si>
  <si>
    <t>Manguera lavamano 1/2 x 3/8  Largo 24"</t>
  </si>
  <si>
    <t>Manguera lavamano 3/8 x 1/2  Largo 16"</t>
  </si>
  <si>
    <t>Masilla Acrilica</t>
  </si>
  <si>
    <t>Masking Tape</t>
  </si>
  <si>
    <t>Multimetro Digital Junior (Mut-33) Truper</t>
  </si>
  <si>
    <t>Niple Niquelado 1/2 x 2</t>
  </si>
  <si>
    <t>Pintura Acrilica Arena 23 cubeta 5Gl</t>
  </si>
  <si>
    <t>Pintura Acrilica Azul Positivo 93  cubeta 5Gl</t>
  </si>
  <si>
    <t>Pintura Acrilica Blanco 00 cubeta 5Gl</t>
  </si>
  <si>
    <t>Pintura Acrilica Blanco hueso 60 cubeta 5Gl</t>
  </si>
  <si>
    <t>Pintura Acrilica PLUS Blanco 00 5Gl</t>
  </si>
  <si>
    <t>Pintura Antioxido Gris Galon</t>
  </si>
  <si>
    <t>Pintura Esmalte  Verde Primavera 67 Galon</t>
  </si>
  <si>
    <t>Pintura Satinada Blanco Hueso 962 Galon</t>
  </si>
  <si>
    <t>Pintura Satinada PLUS Blanco 00 5Gl</t>
  </si>
  <si>
    <t>Pintura Satinada PLUS Blanco 962 Hueso 5Gl</t>
  </si>
  <si>
    <t>Pintura Trafico Amarilla cubeta 5Gl</t>
  </si>
  <si>
    <t>Pinza amperimétrica digital portatil</t>
  </si>
  <si>
    <t>Reducciones 1 a 1/2"</t>
  </si>
  <si>
    <t>Reducciones 1 a 3/4"</t>
  </si>
  <si>
    <t>Reducciones 1/2  a 1"</t>
  </si>
  <si>
    <t>Switch flota electrica Tinaco</t>
  </si>
  <si>
    <t>Tapa ciega metal 2" x4</t>
  </si>
  <si>
    <t>Tapa ciega octagonal 4x4</t>
  </si>
  <si>
    <t>Tapa Flexible para tomacorriente doble</t>
  </si>
  <si>
    <t>Tapa tomacorriente doble waterproof</t>
  </si>
  <si>
    <t>Tape electrico Scoth goma 3m 23 (3/4" x 30")</t>
  </si>
  <si>
    <t>Tarugos plastico 5/16 x 2 Azul</t>
  </si>
  <si>
    <t>Tarugos PVC 1/4 x2"</t>
  </si>
  <si>
    <t>Thinner</t>
  </si>
  <si>
    <t>Toma corriente doble 15A 120v crema</t>
  </si>
  <si>
    <t>Tomacorriente  Doble 110</t>
  </si>
  <si>
    <t>Tomacorriente  Doble 220</t>
  </si>
  <si>
    <t>Tornillo diablitos 16x3"</t>
  </si>
  <si>
    <t>Tornillo tirafondo estria 10x1 1/2</t>
  </si>
  <si>
    <t>Tornillo tirafondo estria 10x3 1/2</t>
  </si>
  <si>
    <t>Union de tuberias 1"</t>
  </si>
  <si>
    <t>Union de tuberias 1/2"</t>
  </si>
  <si>
    <t>Union de tuberias 3/4"</t>
  </si>
  <si>
    <t>Union Drice 1/2"</t>
  </si>
  <si>
    <t>Union Drice 3/4"</t>
  </si>
  <si>
    <t>Union Drive 1"</t>
  </si>
  <si>
    <t>Valvula de entrada de inodoro</t>
  </si>
  <si>
    <t>Valvula Flexometro para orinales</t>
  </si>
  <si>
    <t>Valvula Salida de Inodoro</t>
  </si>
  <si>
    <t>Tarugos para sheet rock metal #8</t>
  </si>
  <si>
    <t>Cafetera Electrica 35 T oster</t>
  </si>
  <si>
    <t>Jarra de Cristal para agua</t>
  </si>
  <si>
    <t>Limpiador Multiuso</t>
  </si>
  <si>
    <t>Limpiador y Pulidor aerosol Acero Inoxidable 12 Onz</t>
  </si>
  <si>
    <t>Liquido limpia cristales</t>
  </si>
  <si>
    <t>Mascarilla para  boca 50/1</t>
  </si>
  <si>
    <t>Plato de melamina 9"</t>
  </si>
  <si>
    <t>Plato de Melamina postre  8"</t>
  </si>
  <si>
    <t>Porta rolo TW</t>
  </si>
  <si>
    <t>Porta vasos Conicos</t>
  </si>
  <si>
    <t>Rastrillo de Hierro</t>
  </si>
  <si>
    <t>Reduccion Bushing galv 1 x 1/2</t>
  </si>
  <si>
    <t>Respirador contra particulas</t>
  </si>
  <si>
    <t>Suaper No. 36</t>
  </si>
  <si>
    <t>Tabla de Corte Granito</t>
  </si>
  <si>
    <t>Vasos  para agua</t>
  </si>
  <si>
    <t>Vasos de melamina 10 oz texturizado, transparente</t>
  </si>
  <si>
    <t>Zafacon 12 Lt plastico Negro</t>
  </si>
  <si>
    <t>Zafacon 28 Lt plastico Negro</t>
  </si>
  <si>
    <t>279</t>
  </si>
  <si>
    <t>280</t>
  </si>
  <si>
    <t>281</t>
  </si>
  <si>
    <t>282</t>
  </si>
  <si>
    <t>283</t>
  </si>
  <si>
    <t>284</t>
  </si>
  <si>
    <t>285</t>
  </si>
  <si>
    <t>Notas adhesivas 3x3'', Diferente colores (Business Source)</t>
  </si>
  <si>
    <t>Notas adhesivas fluorecentes, surtido 5 colores (Printek)</t>
  </si>
  <si>
    <r>
      <t>Leche en polvo Funda de 2,200 gramo.  (</t>
    </r>
    <r>
      <rPr>
        <b/>
        <sz val="12"/>
        <rFont val="Calibri"/>
        <family val="2"/>
        <scheme val="minor"/>
      </rPr>
      <t>Rica</t>
    </r>
    <r>
      <rPr>
        <sz val="12"/>
        <rFont val="Calibri"/>
        <family val="2"/>
        <scheme val="minor"/>
      </rPr>
      <t xml:space="preserve">). </t>
    </r>
  </si>
  <si>
    <t>Quirsa Bàez Soto</t>
  </si>
  <si>
    <t>Encargado provisional de Almacen y Suministros</t>
  </si>
  <si>
    <t>Inventario en Almacén de Suministros de Oficina Trimestre Julio-Septiembre 2024</t>
  </si>
  <si>
    <t>Inventario en Almacén de Suministros de Limpieza y Cocina Trimestre Julio-Septiembre 2024</t>
  </si>
  <si>
    <t>Inventario en Almacén de Suministros Ferreteros Julio-Septiembre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</si>
</sst>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4" borderId="0" applyNumberFormat="0" applyBorder="0" applyAlignment="0" applyProtection="0"/>
    <xf numFmtId="44" fontId="12" fillId="0" borderId="0"/>
    <xf numFmtId="49" fontId="13" fillId="0" borderId="0">
      <alignment horizontal="left" vertical="center"/>
    </xf>
  </cellStyleXfs>
  <cellXfs count="25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/>
    </xf>
    <xf numFmtId="43" fontId="2" fillId="0" borderId="0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3" fontId="2" fillId="0" borderId="0" xfId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14" fontId="2" fillId="0" borderId="1" xfId="0" applyNumberFormat="1" applyFont="1" applyBorder="1"/>
    <xf numFmtId="0" fontId="5" fillId="0" borderId="0" xfId="0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43" fontId="2" fillId="0" borderId="0" xfId="1" applyFont="1" applyAlignment="1">
      <alignment vertical="center"/>
    </xf>
    <xf numFmtId="43" fontId="0" fillId="0" borderId="0" xfId="1" applyFont="1"/>
    <xf numFmtId="2" fontId="2" fillId="0" borderId="0" xfId="0" applyNumberFormat="1" applyFont="1" applyAlignment="1">
      <alignment vertical="center"/>
    </xf>
    <xf numFmtId="164" fontId="4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vertical="center"/>
    </xf>
    <xf numFmtId="43" fontId="4" fillId="0" borderId="0" xfId="1" applyFont="1" applyAlignment="1">
      <alignment horizontal="center" vertical="center"/>
    </xf>
    <xf numFmtId="43" fontId="7" fillId="0" borderId="0" xfId="1" applyFont="1" applyAlignment="1">
      <alignment vertical="center"/>
    </xf>
    <xf numFmtId="43" fontId="9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43" fontId="5" fillId="0" borderId="0" xfId="1" applyFont="1" applyFill="1" applyBorder="1" applyAlignment="1">
      <alignment horizontal="right" vertical="center"/>
    </xf>
    <xf numFmtId="14" fontId="5" fillId="0" borderId="0" xfId="1" applyNumberFormat="1" applyFont="1" applyFill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43" fontId="5" fillId="0" borderId="0" xfId="1" applyFont="1" applyFill="1" applyBorder="1" applyAlignment="1">
      <alignment horizontal="right" vertical="center" wrapText="1"/>
    </xf>
    <xf numFmtId="43" fontId="2" fillId="0" borderId="1" xfId="1" applyFont="1" applyBorder="1" applyAlignment="1">
      <alignment horizontal="left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/>
    </xf>
    <xf numFmtId="164" fontId="2" fillId="0" borderId="6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0" fontId="6" fillId="2" borderId="13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3" fontId="6" fillId="2" borderId="2" xfId="1" applyFont="1" applyFill="1" applyBorder="1" applyAlignment="1">
      <alignment horizontal="center" vertical="center" wrapText="1"/>
    </xf>
    <xf numFmtId="164" fontId="6" fillId="2" borderId="15" xfId="1" applyNumberFormat="1" applyFont="1" applyFill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/>
    <xf numFmtId="164" fontId="6" fillId="2" borderId="2" xfId="1" applyNumberFormat="1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0" fontId="6" fillId="8" borderId="17" xfId="0" applyFont="1" applyFill="1" applyBorder="1" applyAlignment="1">
      <alignment horizontal="center" vertical="center" wrapText="1"/>
    </xf>
    <xf numFmtId="0" fontId="15" fillId="8" borderId="17" xfId="0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 wrapText="1"/>
    </xf>
    <xf numFmtId="164" fontId="14" fillId="8" borderId="18" xfId="0" applyNumberFormat="1" applyFont="1" applyFill="1" applyBorder="1" applyAlignment="1">
      <alignment horizontal="center" vertical="center"/>
    </xf>
    <xf numFmtId="14" fontId="3" fillId="5" borderId="4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44" fontId="15" fillId="8" borderId="7" xfId="2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4" fontId="15" fillId="8" borderId="7" xfId="2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6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164" fontId="2" fillId="0" borderId="0" xfId="1" applyNumberFormat="1" applyFont="1"/>
    <xf numFmtId="14" fontId="3" fillId="5" borderId="1" xfId="0" applyNumberFormat="1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4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43" fontId="15" fillId="0" borderId="0" xfId="1" applyFont="1" applyFill="1" applyBorder="1" applyAlignment="1">
      <alignment horizontal="center" vertical="center"/>
    </xf>
    <xf numFmtId="164" fontId="15" fillId="0" borderId="0" xfId="1" applyNumberFormat="1" applyFont="1" applyAlignment="1">
      <alignment vertical="center"/>
    </xf>
    <xf numFmtId="43" fontId="15" fillId="0" borderId="0" xfId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164" fontId="2" fillId="0" borderId="6" xfId="1" applyNumberFormat="1" applyFont="1" applyBorder="1"/>
    <xf numFmtId="0" fontId="15" fillId="2" borderId="13" xfId="0" applyFont="1" applyFill="1" applyBorder="1" applyAlignment="1">
      <alignment horizontal="center" vertical="center" wrapText="1"/>
    </xf>
    <xf numFmtId="49" fontId="15" fillId="2" borderId="13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3" fontId="15" fillId="2" borderId="2" xfId="1" applyFont="1" applyFill="1" applyBorder="1" applyAlignment="1">
      <alignment horizontal="center" vertical="center" wrapText="1"/>
    </xf>
    <xf numFmtId="164" fontId="15" fillId="2" borderId="15" xfId="1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164" fontId="2" fillId="0" borderId="16" xfId="1" applyNumberFormat="1" applyFont="1" applyBorder="1"/>
    <xf numFmtId="0" fontId="15" fillId="8" borderId="7" xfId="0" applyFont="1" applyFill="1" applyBorder="1" applyAlignment="1">
      <alignment wrapText="1"/>
    </xf>
    <xf numFmtId="164" fontId="15" fillId="8" borderId="16" xfId="0" applyNumberFormat="1" applyFont="1" applyFill="1" applyBorder="1" applyAlignment="1">
      <alignment horizontal="center" vertical="center"/>
    </xf>
    <xf numFmtId="44" fontId="15" fillId="8" borderId="7" xfId="2" applyFont="1" applyFill="1" applyBorder="1" applyAlignment="1">
      <alignment horizontal="center" vertical="center"/>
    </xf>
    <xf numFmtId="43" fontId="2" fillId="0" borderId="7" xfId="1" applyFont="1" applyBorder="1" applyAlignment="1">
      <alignment horizontal="left" vertical="center" wrapText="1"/>
    </xf>
    <xf numFmtId="0" fontId="15" fillId="8" borderId="17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left" vertical="center" wrapText="1"/>
    </xf>
    <xf numFmtId="43" fontId="14" fillId="8" borderId="18" xfId="0" applyNumberFormat="1" applyFont="1" applyFill="1" applyBorder="1" applyAlignment="1">
      <alignment horizontal="center" vertical="center"/>
    </xf>
    <xf numFmtId="44" fontId="2" fillId="0" borderId="7" xfId="2" applyFont="1" applyBorder="1" applyAlignment="1">
      <alignment horizontal="center" vertical="center"/>
    </xf>
    <xf numFmtId="44" fontId="14" fillId="8" borderId="17" xfId="2" applyFont="1" applyFill="1" applyBorder="1" applyAlignment="1">
      <alignment horizontal="center" vertical="center"/>
    </xf>
    <xf numFmtId="44" fontId="2" fillId="0" borderId="1" xfId="2" applyFont="1" applyBorder="1"/>
    <xf numFmtId="44" fontId="2" fillId="0" borderId="1" xfId="2" applyFont="1" applyBorder="1" applyAlignment="1">
      <alignment horizontal="right" vertical="center"/>
    </xf>
    <xf numFmtId="44" fontId="2" fillId="0" borderId="1" xfId="2" applyFont="1" applyFill="1" applyBorder="1" applyAlignment="1">
      <alignment horizontal="right" vertical="center"/>
    </xf>
    <xf numFmtId="44" fontId="3" fillId="5" borderId="1" xfId="2" applyFont="1" applyFill="1" applyBorder="1" applyAlignment="1">
      <alignment horizontal="right" wrapText="1"/>
    </xf>
    <xf numFmtId="44" fontId="3" fillId="0" borderId="1" xfId="2" applyFont="1" applyFill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44" fontId="4" fillId="8" borderId="17" xfId="2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0" fontId="15" fillId="8" borderId="17" xfId="0" applyFont="1" applyFill="1" applyBorder="1" applyAlignment="1">
      <alignment vertical="center" wrapText="1"/>
    </xf>
    <xf numFmtId="164" fontId="15" fillId="8" borderId="18" xfId="0" applyNumberFormat="1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 wrapText="1"/>
    </xf>
    <xf numFmtId="0" fontId="3" fillId="5" borderId="16" xfId="0" applyFont="1" applyFill="1" applyBorder="1" applyAlignment="1">
      <alignment vertical="center" wrapText="1"/>
    </xf>
    <xf numFmtId="0" fontId="15" fillId="8" borderId="16" xfId="0" applyFont="1" applyFill="1" applyBorder="1" applyAlignment="1">
      <alignment vertical="center" wrapText="1"/>
    </xf>
    <xf numFmtId="164" fontId="3" fillId="5" borderId="6" xfId="1" applyNumberFormat="1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vertical="center" wrapText="1"/>
    </xf>
    <xf numFmtId="14" fontId="3" fillId="5" borderId="1" xfId="0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14" fontId="2" fillId="5" borderId="1" xfId="0" applyNumberFormat="1" applyFont="1" applyFill="1" applyBorder="1" applyAlignment="1">
      <alignment horizontal="left"/>
    </xf>
    <xf numFmtId="164" fontId="3" fillId="5" borderId="6" xfId="0" applyNumberFormat="1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left"/>
    </xf>
    <xf numFmtId="164" fontId="2" fillId="5" borderId="6" xfId="0" applyNumberFormat="1" applyFont="1" applyFill="1" applyBorder="1" applyAlignment="1">
      <alignment horizontal="left"/>
    </xf>
    <xf numFmtId="14" fontId="3" fillId="5" borderId="7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164" fontId="3" fillId="5" borderId="16" xfId="1" applyNumberFormat="1" applyFont="1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left"/>
    </xf>
    <xf numFmtId="164" fontId="15" fillId="8" borderId="16" xfId="0" applyNumberFormat="1" applyFont="1" applyFill="1" applyBorder="1" applyAlignment="1">
      <alignment horizontal="left"/>
    </xf>
    <xf numFmtId="14" fontId="2" fillId="0" borderId="4" xfId="0" applyNumberFormat="1" applyFont="1" applyBorder="1" applyAlignment="1">
      <alignment horizontal="center"/>
    </xf>
    <xf numFmtId="0" fontId="2" fillId="5" borderId="6" xfId="0" applyFont="1" applyFill="1" applyBorder="1" applyAlignment="1">
      <alignment horizontal="right"/>
    </xf>
    <xf numFmtId="0" fontId="2" fillId="5" borderId="7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right"/>
    </xf>
    <xf numFmtId="44" fontId="15" fillId="8" borderId="7" xfId="2" applyFont="1" applyFill="1" applyBorder="1" applyAlignment="1">
      <alignment horizontal="left"/>
    </xf>
    <xf numFmtId="44" fontId="15" fillId="8" borderId="7" xfId="2" applyFont="1" applyFill="1" applyBorder="1" applyAlignment="1">
      <alignment horizontal="right"/>
    </xf>
    <xf numFmtId="44" fontId="15" fillId="8" borderId="16" xfId="2" applyFont="1" applyFill="1" applyBorder="1" applyAlignment="1">
      <alignment horizontal="right"/>
    </xf>
    <xf numFmtId="0" fontId="2" fillId="0" borderId="0" xfId="0" applyFont="1" applyAlignment="1">
      <alignment wrapText="1"/>
    </xf>
    <xf numFmtId="44" fontId="15" fillId="8" borderId="16" xfId="2" applyFont="1" applyFill="1" applyBorder="1" applyAlignment="1">
      <alignment horizontal="center"/>
    </xf>
    <xf numFmtId="2" fontId="2" fillId="0" borderId="0" xfId="0" applyNumberFormat="1" applyFont="1" applyAlignment="1">
      <alignment wrapText="1"/>
    </xf>
    <xf numFmtId="0" fontId="2" fillId="7" borderId="14" xfId="0" applyFont="1" applyFill="1" applyBorder="1"/>
    <xf numFmtId="0" fontId="2" fillId="5" borderId="14" xfId="0" applyFont="1" applyFill="1" applyBorder="1"/>
    <xf numFmtId="0" fontId="2" fillId="7" borderId="1" xfId="0" applyFont="1" applyFill="1" applyBorder="1"/>
    <xf numFmtId="0" fontId="2" fillId="5" borderId="1" xfId="0" applyFont="1" applyFill="1" applyBorder="1"/>
    <xf numFmtId="0" fontId="3" fillId="7" borderId="14" xfId="0" applyFont="1" applyFill="1" applyBorder="1"/>
    <xf numFmtId="0" fontId="4" fillId="8" borderId="0" xfId="0" applyFont="1" applyFill="1"/>
    <xf numFmtId="4" fontId="6" fillId="8" borderId="19" xfId="0" applyNumberFormat="1" applyFont="1" applyFill="1" applyBorder="1" applyAlignment="1">
      <alignment horizontal="right"/>
    </xf>
    <xf numFmtId="44" fontId="2" fillId="0" borderId="1" xfId="2" applyFont="1" applyBorder="1" applyAlignment="1">
      <alignment horizontal="center"/>
    </xf>
    <xf numFmtId="44" fontId="2" fillId="0" borderId="7" xfId="2" applyFont="1" applyBorder="1" applyAlignment="1">
      <alignment horizontal="center"/>
    </xf>
    <xf numFmtId="44" fontId="15" fillId="8" borderId="7" xfId="2" applyFont="1" applyFill="1" applyBorder="1" applyAlignment="1">
      <alignment horizontal="center"/>
    </xf>
    <xf numFmtId="44" fontId="2" fillId="5" borderId="1" xfId="2" applyFont="1" applyFill="1" applyBorder="1" applyAlignment="1">
      <alignment horizontal="left"/>
    </xf>
    <xf numFmtId="44" fontId="2" fillId="5" borderId="1" xfId="2" applyFont="1" applyFill="1" applyBorder="1" applyAlignment="1">
      <alignment horizontal="right"/>
    </xf>
    <xf numFmtId="44" fontId="2" fillId="5" borderId="7" xfId="2" applyFont="1" applyFill="1" applyBorder="1" applyAlignment="1">
      <alignment horizontal="right"/>
    </xf>
    <xf numFmtId="44" fontId="2" fillId="5" borderId="1" xfId="2" applyFont="1" applyFill="1" applyBorder="1" applyAlignment="1">
      <alignment horizontal="center" vertical="center"/>
    </xf>
    <xf numFmtId="44" fontId="3" fillId="5" borderId="1" xfId="2" applyFont="1" applyFill="1" applyBorder="1" applyAlignment="1">
      <alignment horizontal="left" vertical="center" wrapText="1"/>
    </xf>
    <xf numFmtId="44" fontId="3" fillId="5" borderId="1" xfId="2" applyFont="1" applyFill="1" applyBorder="1" applyAlignment="1">
      <alignment horizontal="left"/>
    </xf>
    <xf numFmtId="44" fontId="2" fillId="5" borderId="7" xfId="2" applyFont="1" applyFill="1" applyBorder="1" applyAlignment="1">
      <alignment horizontal="center" vertical="center"/>
    </xf>
    <xf numFmtId="44" fontId="2" fillId="0" borderId="7" xfId="2" applyFont="1" applyFill="1" applyBorder="1" applyAlignment="1">
      <alignment horizontal="right" vertical="center"/>
    </xf>
    <xf numFmtId="44" fontId="15" fillId="8" borderId="7" xfId="2" applyFont="1" applyFill="1" applyBorder="1" applyAlignment="1">
      <alignment horizontal="right" vertical="center"/>
    </xf>
    <xf numFmtId="44" fontId="2" fillId="0" borderId="7" xfId="2" applyFont="1" applyBorder="1"/>
    <xf numFmtId="44" fontId="15" fillId="8" borderId="7" xfId="2" applyFont="1" applyFill="1" applyBorder="1"/>
    <xf numFmtId="44" fontId="3" fillId="0" borderId="2" xfId="2" applyFont="1" applyFill="1" applyBorder="1" applyAlignment="1">
      <alignment horizontal="center" vertical="center"/>
    </xf>
    <xf numFmtId="44" fontId="15" fillId="8" borderId="17" xfId="2" applyFont="1" applyFill="1" applyBorder="1" applyAlignment="1">
      <alignment horizontal="center" vertical="center"/>
    </xf>
    <xf numFmtId="0" fontId="15" fillId="8" borderId="7" xfId="0" applyFont="1" applyFill="1" applyBorder="1"/>
    <xf numFmtId="0" fontId="15" fillId="8" borderId="16" xfId="0" applyFont="1" applyFill="1" applyBorder="1"/>
    <xf numFmtId="0" fontId="14" fillId="8" borderId="7" xfId="0" applyFont="1" applyFill="1" applyBorder="1"/>
    <xf numFmtId="44" fontId="2" fillId="0" borderId="1" xfId="2" applyFont="1" applyFill="1" applyBorder="1" applyAlignment="1">
      <alignment horizontal="center" vertical="center"/>
    </xf>
    <xf numFmtId="44" fontId="2" fillId="0" borderId="1" xfId="2" applyFont="1" applyBorder="1" applyAlignment="1">
      <alignment vertical="center"/>
    </xf>
    <xf numFmtId="44" fontId="2" fillId="0" borderId="1" xfId="2" applyFont="1" applyFill="1" applyBorder="1"/>
    <xf numFmtId="0" fontId="3" fillId="6" borderId="9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4" fontId="3" fillId="0" borderId="7" xfId="2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15" fillId="8" borderId="17" xfId="0" applyFont="1" applyFill="1" applyBorder="1" applyAlignment="1">
      <alignment horizontal="left" vertical="center" wrapText="1"/>
    </xf>
    <xf numFmtId="44" fontId="14" fillId="8" borderId="17" xfId="0" applyNumberFormat="1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vertical="center"/>
    </xf>
    <xf numFmtId="0" fontId="2" fillId="5" borderId="16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vertical="center"/>
    </xf>
    <xf numFmtId="0" fontId="14" fillId="8" borderId="18" xfId="0" applyFont="1" applyFill="1" applyBorder="1" applyAlignment="1">
      <alignment horizontal="center" vertical="center"/>
    </xf>
    <xf numFmtId="14" fontId="3" fillId="5" borderId="7" xfId="0" applyNumberFormat="1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44" fontId="3" fillId="5" borderId="7" xfId="2" applyFont="1" applyFill="1" applyBorder="1" applyAlignment="1">
      <alignment horizontal="right" wrapText="1"/>
    </xf>
    <xf numFmtId="0" fontId="15" fillId="8" borderId="7" xfId="0" applyFont="1" applyFill="1" applyBorder="1" applyAlignment="1">
      <alignment horizontal="left" vertical="center" wrapText="1"/>
    </xf>
    <xf numFmtId="0" fontId="14" fillId="8" borderId="7" xfId="0" applyFont="1" applyFill="1" applyBorder="1" applyAlignment="1">
      <alignment horizontal="left" vertical="center" wrapText="1"/>
    </xf>
    <xf numFmtId="164" fontId="14" fillId="8" borderId="16" xfId="0" applyNumberFormat="1" applyFont="1" applyFill="1" applyBorder="1" applyAlignment="1">
      <alignment horizontal="left" vertical="center" wrapText="1"/>
    </xf>
    <xf numFmtId="44" fontId="14" fillId="8" borderId="7" xfId="0" applyNumberFormat="1" applyFont="1" applyFill="1" applyBorder="1" applyAlignment="1">
      <alignment horizontal="right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2" fillId="0" borderId="16" xfId="1" applyNumberFormat="1" applyFont="1" applyBorder="1" applyAlignment="1">
      <alignment horizontal="center" vertical="center"/>
    </xf>
    <xf numFmtId="0" fontId="15" fillId="8" borderId="16" xfId="0" applyFont="1" applyFill="1" applyBorder="1" applyAlignment="1">
      <alignment horizontal="center" vertical="center"/>
    </xf>
    <xf numFmtId="44" fontId="15" fillId="8" borderId="7" xfId="0" applyNumberFormat="1" applyFont="1" applyFill="1" applyBorder="1" applyAlignment="1">
      <alignment horizontal="right" vertical="center"/>
    </xf>
    <xf numFmtId="0" fontId="14" fillId="8" borderId="17" xfId="0" applyFont="1" applyFill="1" applyBorder="1"/>
    <xf numFmtId="0" fontId="14" fillId="8" borderId="17" xfId="0" applyFont="1" applyFill="1" applyBorder="1" applyAlignment="1">
      <alignment horizontal="center"/>
    </xf>
    <xf numFmtId="0" fontId="14" fillId="9" borderId="12" xfId="0" applyFont="1" applyFill="1" applyBorder="1" applyAlignment="1">
      <alignment horizontal="left" vertical="center" wrapText="1"/>
    </xf>
    <xf numFmtId="43" fontId="14" fillId="8" borderId="18" xfId="0" applyNumberFormat="1" applyFont="1" applyFill="1" applyBorder="1"/>
    <xf numFmtId="1" fontId="2" fillId="0" borderId="6" xfId="0" applyNumberFormat="1" applyFont="1" applyBorder="1"/>
    <xf numFmtId="14" fontId="2" fillId="0" borderId="7" xfId="0" applyNumberFormat="1" applyFont="1" applyBorder="1"/>
    <xf numFmtId="49" fontId="2" fillId="0" borderId="7" xfId="0" applyNumberFormat="1" applyFont="1" applyBorder="1" applyAlignment="1">
      <alignment horizontal="center"/>
    </xf>
    <xf numFmtId="1" fontId="2" fillId="0" borderId="16" xfId="0" applyNumberFormat="1" applyFont="1" applyBorder="1"/>
    <xf numFmtId="0" fontId="14" fillId="8" borderId="7" xfId="0" applyFont="1" applyFill="1" applyBorder="1" applyAlignment="1">
      <alignment horizontal="center"/>
    </xf>
    <xf numFmtId="1" fontId="14" fillId="8" borderId="16" xfId="0" applyNumberFormat="1" applyFont="1" applyFill="1" applyBorder="1"/>
    <xf numFmtId="44" fontId="14" fillId="8" borderId="7" xfId="0" applyNumberFormat="1" applyFont="1" applyFill="1" applyBorder="1"/>
    <xf numFmtId="44" fontId="14" fillId="8" borderId="17" xfId="0" applyNumberFormat="1" applyFont="1" applyFill="1" applyBorder="1"/>
    <xf numFmtId="1" fontId="2" fillId="0" borderId="6" xfId="1" applyNumberFormat="1" applyFont="1" applyBorder="1" applyAlignment="1">
      <alignment horizontal="right"/>
    </xf>
    <xf numFmtId="1" fontId="2" fillId="0" borderId="6" xfId="1" applyNumberFormat="1" applyFont="1" applyBorder="1" applyAlignment="1">
      <alignment horizontal="right" vertical="center"/>
    </xf>
    <xf numFmtId="1" fontId="2" fillId="0" borderId="6" xfId="1" applyNumberFormat="1" applyFont="1" applyFill="1" applyBorder="1" applyAlignment="1">
      <alignment horizontal="right" vertical="center"/>
    </xf>
    <xf numFmtId="1" fontId="2" fillId="0" borderId="16" xfId="1" applyNumberFormat="1" applyFont="1" applyFill="1" applyBorder="1" applyAlignment="1">
      <alignment horizontal="right" vertical="center"/>
    </xf>
    <xf numFmtId="1" fontId="2" fillId="0" borderId="6" xfId="0" applyNumberFormat="1" applyFont="1" applyBorder="1" applyAlignment="1">
      <alignment horizontal="right"/>
    </xf>
    <xf numFmtId="1" fontId="2" fillId="0" borderId="16" xfId="0" applyNumberFormat="1" applyFont="1" applyBorder="1" applyAlignment="1">
      <alignment horizontal="right"/>
    </xf>
    <xf numFmtId="3" fontId="2" fillId="5" borderId="14" xfId="3" applyNumberFormat="1" applyFont="1" applyFill="1" applyBorder="1" applyAlignment="1">
      <alignment horizontal="right"/>
    </xf>
    <xf numFmtId="3" fontId="3" fillId="5" borderId="14" xfId="3" applyNumberFormat="1" applyFont="1" applyFill="1" applyBorder="1" applyAlignment="1">
      <alignment horizontal="right"/>
    </xf>
    <xf numFmtId="43" fontId="2" fillId="0" borderId="8" xfId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44" fontId="2" fillId="0" borderId="7" xfId="2" applyFont="1" applyFill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14" fontId="2" fillId="5" borderId="1" xfId="0" applyNumberFormat="1" applyFont="1" applyFill="1" applyBorder="1" applyAlignment="1">
      <alignment horizontal="center" vertical="center"/>
    </xf>
    <xf numFmtId="0" fontId="15" fillId="8" borderId="7" xfId="0" applyFont="1" applyFill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4" fontId="15" fillId="8" borderId="5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6">
    <cellStyle name="BodyStyle" xfId="5" xr:uid="{196A858F-12B8-40BC-8429-8F9A569C62A5}"/>
    <cellStyle name="Currency" xfId="4" xr:uid="{462E1F95-2444-40B3-9838-FD85315126D9}"/>
    <cellStyle name="Millares" xfId="1" builtinId="3"/>
    <cellStyle name="Moneda" xfId="2" builtinId="4"/>
    <cellStyle name="Neutral" xfId="3" builtinId="28"/>
    <cellStyle name="Normal" xfId="0" builtinId="0"/>
  </cellStyles>
  <dxfs count="2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1" formatCode="0"/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(* #,##0_);_(* \(#,##0\);_(* &quot;-&quot;??_);_(@_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0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theme="0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(* #,##0_);_(* \(#,##0\);_(* &quot;-&quot;??_);_(@_)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164" formatCode="_(* #,##0_);_(* \(#,##0\);_(* &quot;-&quot;??_);_(@_)"/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rgb="FF0070C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164" formatCode="_(* #,##0_);_(* \(#,##0\);_(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(* #,##0_);_(* \(#,##0\);_(* &quot;-&quot;??_);_(@_)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4" formatCode="_(* #,##0_);_(* \(#,##0\);_(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(* #,##0_);_(* \(#,##0\);_(* &quot;-&quot;??_);_(@_)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  <numFmt numFmtId="19" formatCode="d/m/yyyy"/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4" formatCode="_(* #,##0_);_(* \(#,##0\);_(* &quot;-&quot;??_);_(@_)"/>
      <fill>
        <patternFill patternType="solid">
          <fgColor indexed="64"/>
          <bgColor rgb="FF0070C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4" formatCode="_(* #,##0_);_(* \(#,##0\);_(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>
          <fgColor indexed="64"/>
          <bgColor rgb="FF0070C0"/>
        </patternFill>
      </fill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4" formatCode="#,##0.00"/>
      <fill>
        <patternFill patternType="solid">
          <fgColor indexed="64"/>
          <bgColor rgb="FF0070C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relativeIndent="-1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theme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vertAlign val="baseline"/>
        <sz val="12"/>
        <name val="Calibri"/>
        <family val="2"/>
        <scheme val="minor"/>
      </font>
      <fill>
        <patternFill>
          <fgColor indexed="64"/>
          <bgColor rgb="FF0070C0"/>
        </patternFill>
      </fill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Calibri"/>
        <family val="2"/>
        <scheme val="minor"/>
      </font>
    </dxf>
  </dxfs>
  <tableStyles count="1" defaultTableStyle="TableStyleMedium2" defaultPivotStyle="PivotStyleLight16">
    <tableStyle name="Invisible" pivot="0" table="0" count="0" xr9:uid="{ADFC25EF-8266-4B07-A5BD-303919F6CBC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6FF1946-A0DB-4130-94A7-A3A3C2E783C3}" name="Tabla2" displayName="Tabla2" ref="A605:F681" totalsRowCount="1" headerRowDxfId="280" dataDxfId="278" totalsRowDxfId="276" headerRowBorderDxfId="279" tableBorderDxfId="277">
  <autoFilter ref="A605:F680" xr:uid="{96FF1946-A0DB-4130-94A7-A3A3C2E783C3}"/>
  <sortState xmlns:xlrd2="http://schemas.microsoft.com/office/spreadsheetml/2017/richdata2" ref="A606:F680">
    <sortCondition ref="C605:C680"/>
  </sortState>
  <tableColumns count="6">
    <tableColumn id="1" xr3:uid="{84370815-D95A-429C-9665-3BE4BD6F7ED8}" name="Fecha de adquisición" totalsRowLabel="Total" dataDxfId="275" totalsRowDxfId="274"/>
    <tableColumn id="2" xr3:uid="{B00D5DF4-3EE1-45DB-8384-1A3FD58B3C74}" name="Fecha de registro" dataDxfId="273" totalsRowDxfId="272">
      <calculatedColumnFormula>+A606</calculatedColumnFormula>
    </tableColumn>
    <tableColumn id="3" xr3:uid="{0D09ABD5-2058-4710-B006-F6C63B285AC1}" name="Código Institucional" dataDxfId="271" totalsRowDxfId="270"/>
    <tableColumn id="4" xr3:uid="{668F5AF0-C228-493D-A21D-5D388ACF129F}" name="Descripción" dataDxfId="269" totalsRowDxfId="268"/>
    <tableColumn id="5" xr3:uid="{C85C78CE-66F1-4DEC-8E3E-33B142CE2F1C}" name="Valor RD$" totalsRowFunction="sum" dataDxfId="267" totalsRowDxfId="266" dataCellStyle="Moneda"/>
    <tableColumn id="6" xr3:uid="{692A9005-9D4E-453D-9169-B7110CAC79A3}" name="Existencia" dataDxfId="265" totalsRowDxfId="264" dataCellStyle="Neutral"/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D2429C2-595E-4BCB-9EE9-1EEECF69EC8E}" name="Tabla11" displayName="Tabla11" ref="A12:F119" totalsRowCount="1" totalsRowDxfId="124" headerRowBorderDxfId="126" tableBorderDxfId="125">
  <autoFilter ref="A12:F118" xr:uid="{FD2429C2-595E-4BCB-9EE9-1EEECF69EC8E}"/>
  <tableColumns count="6">
    <tableColumn id="1" xr3:uid="{265F4274-A3C5-4401-BE01-13A1A0E9DD03}" name="Fecha de adquisición" totalsRowLabel="Total" dataDxfId="123" totalsRowDxfId="122"/>
    <tableColumn id="2" xr3:uid="{F3007A08-35D8-4466-B0E7-1E2A9F2A53D3}" name="Fecha de registro" dataDxfId="121" totalsRowDxfId="120">
      <calculatedColumnFormula>+A13</calculatedColumnFormula>
    </tableColumn>
    <tableColumn id="3" xr3:uid="{6FCB1854-ED67-40CC-BE73-EE479F9B2C26}" name="Código Institucional" dataDxfId="119" totalsRowDxfId="118"/>
    <tableColumn id="4" xr3:uid="{08606336-2D8A-46FA-8BBD-1DDBCC37A2B4}" name="Descripción del Bien" dataDxfId="117" totalsRowDxfId="116"/>
    <tableColumn id="5" xr3:uid="{23117CAA-A8C8-4646-B40A-B3B8C1116F7B}" name="Valor RD$" totalsRowFunction="sum" dataDxfId="115" totalsRowDxfId="114" dataCellStyle="Moneda"/>
    <tableColumn id="6" xr3:uid="{751457CE-DC92-4A1A-91C4-2E3A9FE265D6}" name="Existencia" dataDxfId="113" totalsRowDxfId="112" dataCellStyle="Millares"/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611F0CC-2887-42B9-9205-82F3FBC2F352}" name="Tabla13" displayName="Tabla13" ref="A123:F386" totalsRowCount="1" totalsRowDxfId="109" headerRowBorderDxfId="111" tableBorderDxfId="110">
  <autoFilter ref="A123:F385" xr:uid="{4611F0CC-2887-42B9-9205-82F3FBC2F352}"/>
  <tableColumns count="6">
    <tableColumn id="1" xr3:uid="{D2C4AD10-AF1B-4F29-9E96-84C80983DE29}" name="Fecha de adquisición" totalsRowLabel="Total" dataDxfId="108" totalsRowDxfId="107"/>
    <tableColumn id="2" xr3:uid="{76ECFBF9-F707-44B0-A25D-4F8CEF4B3911}" name="Fecha de registro" dataDxfId="106" totalsRowDxfId="105">
      <calculatedColumnFormula>+A124</calculatedColumnFormula>
    </tableColumn>
    <tableColumn id="3" xr3:uid="{C499D714-68EB-45F9-A5B9-050D446A91D8}" name="Código Institucional" dataDxfId="104" totalsRowDxfId="103"/>
    <tableColumn id="4" xr3:uid="{C7357B7F-0929-4DE2-9446-83E3FBE7D029}" name="Descripción del Bien" dataDxfId="102" totalsRowDxfId="101"/>
    <tableColumn id="5" xr3:uid="{B00C4E47-3AD4-401B-8859-9A78D6371954}" name="Valor RD$" dataDxfId="100" totalsRowDxfId="99" dataCellStyle="Moneda" totalsRowCellStyle="Moneda"/>
    <tableColumn id="6" xr3:uid="{BF5640F8-6C8D-4F1D-9797-FCEE19B7E1B9}" name="Existencia" totalsRowFunction="sum" dataDxfId="98" totalsRowDxfId="97" dataCellStyle="Millares" totalsRowCellStyle="Millares"/>
  </tableColumns>
  <tableStyleInfo name="TableStyleLight9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EE691BC-A73D-446D-AC6E-9A52084B0541}" name="Tabla14" displayName="Tabla14" ref="A392:F594" totalsRowCount="1" totalsRowDxfId="94" headerRowBorderDxfId="96" tableBorderDxfId="95">
  <autoFilter ref="A392:F593" xr:uid="{2EE691BC-A73D-446D-AC6E-9A52084B0541}"/>
  <tableColumns count="6">
    <tableColumn id="1" xr3:uid="{A4AECFE8-45E8-43A5-8F93-8EEEFAAD9FA2}" name="Fecha de adquisición" totalsRowLabel="Total" dataDxfId="93" totalsRowDxfId="92"/>
    <tableColumn id="2" xr3:uid="{7566ACEA-3342-4876-AA60-5EFBDC145237}" name="Fecha de registro" dataDxfId="91" totalsRowDxfId="90"/>
    <tableColumn id="3" xr3:uid="{FDFC69FB-AF2C-4C38-A684-358A79C558DC}" name="Código Institucional" dataDxfId="89" totalsRowDxfId="88"/>
    <tableColumn id="4" xr3:uid="{3D7B1F0A-E9F4-4821-AEF4-601BC47B2333}" name="Descripción del Bien" dataDxfId="87" totalsRowDxfId="86"/>
    <tableColumn id="5" xr3:uid="{A2F91344-AF94-4903-92CC-56581606C015}" name="Valor RD$" totalsRowFunction="sum" dataDxfId="85" totalsRowDxfId="84" dataCellStyle="Moneda"/>
    <tableColumn id="6" xr3:uid="{BFD53562-3CF3-404B-BF0F-2CEC6B6644A9}" name="Existencia" dataDxfId="83" totalsRowDxfId="82"/>
  </tableColumns>
  <tableStyleInfo name="TableStyleLight9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B64F7B0-70D5-453C-B46A-239E2005CA8C}" name="Tabla15" displayName="Tabla15" ref="A597:F874" totalsRowCount="1" totalsRowDxfId="79" headerRowBorderDxfId="81" tableBorderDxfId="80" totalsRowBorderDxfId="78">
  <autoFilter ref="A597:F873" xr:uid="{2B64F7B0-70D5-453C-B46A-239E2005CA8C}"/>
  <tableColumns count="6">
    <tableColumn id="1" xr3:uid="{778C2B13-CD87-45D0-BD62-61C6D4AA0325}" name="Fecha de adquisición" totalsRowLabel="Total" dataDxfId="77" totalsRowDxfId="76"/>
    <tableColumn id="2" xr3:uid="{A4EC74EB-6A44-4D22-972F-EB9D04062298}" name="Fecha de registro" dataDxfId="75" totalsRowDxfId="74"/>
    <tableColumn id="3" xr3:uid="{209AA627-E063-4E02-9221-271E4338C6EE}" name="Código Institucional" dataDxfId="73" totalsRowDxfId="72"/>
    <tableColumn id="4" xr3:uid="{2A65D9BD-7ED2-407C-9001-B180A2AAECF2}" name="Descripción del Bien" dataDxfId="71" totalsRowDxfId="70"/>
    <tableColumn id="5" xr3:uid="{49819990-6518-4DA5-B85C-1DFBF5DB139B}" name="Valor RD$" totalsRowFunction="sum" dataDxfId="69" totalsRowDxfId="68" dataCellStyle="Moneda"/>
    <tableColumn id="6" xr3:uid="{ADFECE52-0145-4725-BFF7-6183DE71FE3A}" name="Existencia" dataDxfId="67" totalsRowDxfId="66" dataCellStyle="Millares"/>
  </tableColumns>
  <tableStyleInfo name="TableStyleLight9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088CE1C-968D-4811-9B92-6A43BB362351}" name="Tabla16" displayName="Tabla16" ref="A877:F973" totalsRowCount="1" headerRowDxfId="65" totalsRowDxfId="62" headerRowBorderDxfId="64" tableBorderDxfId="63" totalsRowBorderDxfId="61" headerRowCellStyle="Millares">
  <autoFilter ref="A877:F972" xr:uid="{2088CE1C-968D-4811-9B92-6A43BB362351}"/>
  <sortState xmlns:xlrd2="http://schemas.microsoft.com/office/spreadsheetml/2017/richdata2" ref="A878:F972">
    <sortCondition descending="1" ref="F877:F972"/>
  </sortState>
  <tableColumns count="6">
    <tableColumn id="1" xr3:uid="{ACB94CE8-AA15-4796-9914-5C3C51C056B4}" name="Fecha de adquisición" totalsRowLabel="Total" dataDxfId="60" totalsRowDxfId="59"/>
    <tableColumn id="2" xr3:uid="{B6510B16-B7A8-4E41-A54A-7AC05F9DA30B}" name="Fecha de registro" dataDxfId="58" totalsRowDxfId="57">
      <calculatedColumnFormula>+A878</calculatedColumnFormula>
    </tableColumn>
    <tableColumn id="3" xr3:uid="{612497B6-27F7-41E1-893A-7BC48632CB8E}" name="Código Institucional" dataDxfId="56" totalsRowDxfId="55"/>
    <tableColumn id="4" xr3:uid="{25B0B550-A6BC-4340-B785-E82DE5714573}" name="Descripción" dataDxfId="54" totalsRowDxfId="53"/>
    <tableColumn id="5" xr3:uid="{8FCB8E38-2EFE-4460-8F69-B7F06ACE5C47}" name="Valor RD$" totalsRowFunction="sum" dataDxfId="52" totalsRowDxfId="51" dataCellStyle="Moneda"/>
    <tableColumn id="6" xr3:uid="{A7A9BD80-D5BB-4159-AB78-13175CC4B2BD}" name="Existencia" dataDxfId="50" totalsRowDxfId="49" dataCellStyle="Millares"/>
  </tableColumns>
  <tableStyleInfo name="TableStyleLight9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3686CE-67DD-4E25-BAB1-690F70BBCFDD}" name="Tabla1" displayName="Tabla1" ref="A324:F598" totalsRowCount="1" headerRowDxfId="48" dataDxfId="46" totalsRowDxfId="44" headerRowBorderDxfId="47" tableBorderDxfId="45" totalsRowBorderDxfId="43">
  <autoFilter ref="A324:F597" xr:uid="{F63686CE-67DD-4E25-BAB1-690F70BBCFDD}"/>
  <sortState xmlns:xlrd2="http://schemas.microsoft.com/office/spreadsheetml/2017/richdata2" ref="A325:F597">
    <sortCondition ref="F324:F597"/>
  </sortState>
  <tableColumns count="6">
    <tableColumn id="1" xr3:uid="{BD71A432-D2E9-4DDE-AC5D-688526BD0821}" name="Fecha de adquisición" totalsRowLabel="Total" dataDxfId="42" totalsRowDxfId="41"/>
    <tableColumn id="2" xr3:uid="{444D5D01-83C0-4544-90D9-33893BE38640}" name="Fecha de registro" dataDxfId="40" totalsRowDxfId="39"/>
    <tableColumn id="3" xr3:uid="{80B1F407-21A8-43F0-9B38-677A3B305E57}" name="Código Institucional" dataDxfId="38" totalsRowDxfId="37"/>
    <tableColumn id="4" xr3:uid="{240426BC-C634-400F-838C-5C7822C3033A}" name="Descripción del Bien" dataDxfId="36" totalsRowDxfId="35"/>
    <tableColumn id="5" xr3:uid="{719F8EBD-6B0E-4366-AA7E-770C7E5AE92C}" name="Valor RD$" totalsRowFunction="sum" dataDxfId="34" totalsRowDxfId="33" dataCellStyle="Moneda"/>
    <tableColumn id="6" xr3:uid="{861F1DB7-DC4F-4BD2-86E8-6FFD7E19891C}" name="Existencia" dataDxfId="32" totalsRowDxfId="31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098FF95-A057-4ECC-927D-13483F821EB9}" name="Tabla17" displayName="Tabla17" ref="A12:F95" totalsRowCount="1" totalsRowDxfId="28" headerRowBorderDxfId="30" tableBorderDxfId="29">
  <autoFilter ref="A12:F94" xr:uid="{00000000-0001-0000-0200-000000000000}"/>
  <sortState xmlns:xlrd2="http://schemas.microsoft.com/office/spreadsheetml/2017/richdata2" ref="A13:F94">
    <sortCondition ref="F12:F94"/>
  </sortState>
  <tableColumns count="6">
    <tableColumn id="1" xr3:uid="{2F24CFD8-1712-45CE-9C64-9A01EE313681}" name="Fecha de adquisición" totalsRowLabel="Total" dataDxfId="27" totalsRowDxfId="26"/>
    <tableColumn id="2" xr3:uid="{AA40A7D8-F4F0-4046-BEB3-E3DAA42A9A63}" name="Fecha de registro" dataDxfId="25" totalsRowDxfId="24"/>
    <tableColumn id="3" xr3:uid="{636A106D-6661-4F83-B8D4-94859689587A}" name="Código Institucional" dataDxfId="23" totalsRowDxfId="22"/>
    <tableColumn id="4" xr3:uid="{412A7AAE-929E-48C2-B01A-C07BE1B3DC0D}" name="Descripción del Bien" dataDxfId="21" totalsRowDxfId="20"/>
    <tableColumn id="5" xr3:uid="{32316057-6C0F-4AC2-8747-6678519B42E2}" name="Valor RD$" totalsRowFunction="sum" dataDxfId="19" totalsRowDxfId="18" dataCellStyle="Moneda"/>
    <tableColumn id="6" xr3:uid="{0B298C42-175F-4268-91EB-9167A53FF420}" name="Existencia" dataDxfId="17" totalsRowDxfId="16" dataCellStyle="Millares"/>
  </tableColumns>
  <tableStyleInfo name="TableStyleLight9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1801EA6-0E4A-4116-9B56-4F20F5A00E49}" name="Tabla18" displayName="Tabla18" ref="A99:F320" totalsRowCount="1" totalsRowDxfId="13" headerRowBorderDxfId="15" tableBorderDxfId="14" totalsRowBorderDxfId="12">
  <autoFilter ref="A99:F319" xr:uid="{51801EA6-0E4A-4116-9B56-4F20F5A00E49}"/>
  <tableColumns count="6">
    <tableColumn id="1" xr3:uid="{CCE817BB-22E4-48BA-9AAB-09CC81A74B3A}" name="Fecha de adquisición" totalsRowLabel="Total" dataDxfId="11" totalsRowDxfId="10"/>
    <tableColumn id="2" xr3:uid="{A6B462DD-B3BF-459A-8889-E1D3948C35B6}" name="Fecha de registro" dataDxfId="9" totalsRowDxfId="8"/>
    <tableColumn id="3" xr3:uid="{7031447D-FFAF-42C9-AAD0-22947CD9AD40}" name="Código Institucional" dataDxfId="7" totalsRowDxfId="6"/>
    <tableColumn id="4" xr3:uid="{7B672364-CB82-4DBC-AA56-A04A7D7971E4}" name="Descripción del Bien" dataDxfId="5" totalsRowDxfId="4"/>
    <tableColumn id="5" xr3:uid="{1FEC1B16-F1DD-412F-BDDB-051D4EA6CE70}" name="Valor RD$" totalsRowFunction="sum" dataDxfId="3" totalsRowDxfId="2" dataCellStyle="Moneda"/>
    <tableColumn id="6" xr3:uid="{56694C0B-5350-4541-AEC0-7B734BDA2660}" name="Existencia" dataDxfId="1" totalsRowDxfId="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7C7F128-C9E0-4C8E-B975-20AEEDB5CBBC}" name="Tabla3" displayName="Tabla3" ref="A12:F47" totalsRowCount="1" headerRowDxfId="263" dataDxfId="261" totalsRowDxfId="259" headerRowBorderDxfId="262" tableBorderDxfId="260">
  <autoFilter ref="A12:F46" xr:uid="{37C7F128-C9E0-4C8E-B975-20AEEDB5CBBC}"/>
  <tableColumns count="6">
    <tableColumn id="1" xr3:uid="{4E2334F9-776C-48C1-8CE8-1E08C2030340}" name="Fecha de adquisición" totalsRowLabel="Total" dataDxfId="258" totalsRowDxfId="257"/>
    <tableColumn id="2" xr3:uid="{3ABCDCDC-CF3F-4515-B949-887903781EC2}" name="Fecha de registro" dataDxfId="256" totalsRowDxfId="255"/>
    <tableColumn id="3" xr3:uid="{3C049E84-76EE-4973-BB4E-E1569F7088E8}" name="Código Institucional" dataDxfId="254" totalsRowDxfId="253"/>
    <tableColumn id="4" xr3:uid="{50FF03DA-392E-4E5C-916A-F84236C584A0}" name="Descripción" dataDxfId="252" totalsRowDxfId="251"/>
    <tableColumn id="5" xr3:uid="{5F399A5C-3291-484C-B40C-2CE83CD2A109}" name="Valor RD$" totalsRowFunction="sum" dataDxfId="250" totalsRowDxfId="249" dataCellStyle="Moneda" totalsRowCellStyle="Moneda"/>
    <tableColumn id="6" xr3:uid="{831E6CEB-7F08-4553-983D-0AC9D11A0811}" name="Existencia" dataDxfId="248" totalsRowDxfId="247" dataCellStyle="Milla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A6271F2-9580-4009-A891-2AE58AB09303}" name="Tabla4" displayName="Tabla4" ref="A50:F150" totalsRowCount="1" headerRowDxfId="246" dataDxfId="244" totalsRowDxfId="242" headerRowBorderDxfId="245" tableBorderDxfId="243" totalsRowBorderDxfId="241" headerRowCellStyle="Millares">
  <autoFilter ref="A50:F149" xr:uid="{5A6271F2-9580-4009-A891-2AE58AB09303}"/>
  <tableColumns count="6">
    <tableColumn id="1" xr3:uid="{7EC059AC-1C93-46DF-8694-182AEB8A8C5D}" name="Fecha de adquisición" totalsRowLabel="Total" dataDxfId="240" totalsRowDxfId="239"/>
    <tableColumn id="2" xr3:uid="{4694B985-E418-40BC-9C3D-EC9706E0A75B}" name="Fecha de registro" dataDxfId="238" totalsRowDxfId="237">
      <calculatedColumnFormula>+A51</calculatedColumnFormula>
    </tableColumn>
    <tableColumn id="3" xr3:uid="{BD66A79B-0337-4942-98BF-E238A1B90F5B}" name="Código Institucional" dataDxfId="236" totalsRowDxfId="235"/>
    <tableColumn id="4" xr3:uid="{AF219778-3FA8-43DD-8D90-50C013FE06A5}" name="Descripción" dataDxfId="234" totalsRowDxfId="233"/>
    <tableColumn id="5" xr3:uid="{25DE798E-48CD-47A4-8A97-EFBB214EFAD8}" name="Valor RD$" totalsRowFunction="sum" dataDxfId="232" totalsRowDxfId="231" dataCellStyle="Moneda"/>
    <tableColumn id="6" xr3:uid="{783FA6C4-0601-48AF-9C00-FE6DF7D1BCE3}" name="Existencia" dataDxfId="230" dataCellStyle="Milla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C1BAD55-C8EE-4508-8CBA-C9BB074F7490}" name="Tabla5" displayName="Tabla5" ref="A153:F303" totalsRowCount="1" headerRowDxfId="229" dataDxfId="227" totalsRowDxfId="225" headerRowBorderDxfId="228" tableBorderDxfId="226" totalsRowBorderDxfId="224">
  <autoFilter ref="A153:F302" xr:uid="{0C1BAD55-C8EE-4508-8CBA-C9BB074F7490}"/>
  <tableColumns count="6">
    <tableColumn id="1" xr3:uid="{DAD92861-EEA9-4A12-BDDD-746BC37E4567}" name="Fecha de adquisición" totalsRowLabel="Total" dataDxfId="223" totalsRowDxfId="222"/>
    <tableColumn id="2" xr3:uid="{E1A9C09D-00E5-488B-8686-1DFE9E3ECA9F}" name="Fecha de registro" dataDxfId="221" totalsRowDxfId="220"/>
    <tableColumn id="3" xr3:uid="{A96C3E54-22F5-4CB5-BA60-57414045BC62}" name="Código Institucional" dataDxfId="219" totalsRowDxfId="218"/>
    <tableColumn id="4" xr3:uid="{B00DDF51-FF7C-4BB1-95AF-7A785AE69914}" name="Descripción del Bien" dataDxfId="217" totalsRowDxfId="216"/>
    <tableColumn id="5" xr3:uid="{CDF6051B-583B-43C8-ABF2-B9A99D16B37A}" name="Valor RD$" totalsRowFunction="sum" dataDxfId="215" totalsRowDxfId="214" dataCellStyle="Moneda"/>
    <tableColumn id="6" xr3:uid="{EAF773CD-3DCA-423F-BA3B-A0637779831F}" name="Existencia" dataDxfId="213" totalsRowDxfId="212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9FE71B6-0BD2-4B86-A0A6-559EABAA5843}" name="Tabla6" displayName="Tabla6" ref="A306:F435" totalsRowCount="1" headerRowDxfId="211" dataDxfId="209" totalsRowDxfId="207" headerRowBorderDxfId="210" tableBorderDxfId="208" totalsRowBorderDxfId="206">
  <autoFilter ref="A306:F434" xr:uid="{89FE71B6-0BD2-4B86-A0A6-559EABAA5843}"/>
  <tableColumns count="6">
    <tableColumn id="1" xr3:uid="{6940D5BA-9329-48A1-B38C-E3F339AADF90}" name="Fecha de adquisición" totalsRowLabel="Total" dataDxfId="205" totalsRowDxfId="204"/>
    <tableColumn id="2" xr3:uid="{C9291A66-FA45-4BEB-ADDA-AE662B057234}" name="Fecha de registro" dataDxfId="203" totalsRowDxfId="202"/>
    <tableColumn id="3" xr3:uid="{7DEBC1BF-8617-4ED8-B085-F143194DAD65}" name="Código Institucional" dataDxfId="201" totalsRowDxfId="200"/>
    <tableColumn id="4" xr3:uid="{C1CF12C1-67C6-447B-BA80-5074AFAD2CE0}" name="Descripción del Bien" dataDxfId="199" totalsRowDxfId="198"/>
    <tableColumn id="5" xr3:uid="{638612EB-913F-4BD8-8C0F-07879A6BDF5B}" name="Valor RD$" totalsRowFunction="sum" dataDxfId="197" totalsRowDxfId="196" dataCellStyle="Moneda"/>
    <tableColumn id="6" xr3:uid="{F83E64E6-7369-48D3-88CD-80F4039848FC}" name="Existencia" dataDxfId="195" totalsRowDxfId="194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AF61A5E-7814-4204-A7B7-A652209D16C3}" name="Tabla7" displayName="Tabla7" ref="A438:F541" totalsRowCount="1" headerRowDxfId="193" dataDxfId="191" totalsRowDxfId="189" headerRowBorderDxfId="192" tableBorderDxfId="190" totalsRowBorderDxfId="188" headerRowCellStyle="Millares" totalsRowCellStyle="Moneda">
  <autoFilter ref="A438:F540" xr:uid="{2AF61A5E-7814-4204-A7B7-A652209D16C3}"/>
  <tableColumns count="6">
    <tableColumn id="1" xr3:uid="{C1723598-2937-4123-A4BC-96E13A61788B}" name="Fecha de adquisición" totalsRowLabel="Total" dataDxfId="187" totalsRowDxfId="186" totalsRowCellStyle="Moneda"/>
    <tableColumn id="2" xr3:uid="{CEB6B6F2-5234-4CF8-A5C0-31470E5D24A8}" name="Fecha de registro" dataDxfId="185" totalsRowDxfId="184" totalsRowCellStyle="Moneda">
      <calculatedColumnFormula>+A439</calculatedColumnFormula>
    </tableColumn>
    <tableColumn id="3" xr3:uid="{B9EF1BCA-7FB6-481C-B323-D1F89B2BB796}" name="Código Institucional" dataDxfId="183" totalsRowDxfId="182" totalsRowCellStyle="Moneda"/>
    <tableColumn id="4" xr3:uid="{4FF294FD-58A3-4F8C-86E0-EE3EC96FED2A}" name="Descripción" dataDxfId="181" totalsRowDxfId="180" totalsRowCellStyle="Moneda"/>
    <tableColumn id="5" xr3:uid="{9F20A072-60A9-40EF-9C6C-5D0634599E2A}" name="Valor RD$" totalsRowFunction="sum" dataDxfId="179" totalsRowDxfId="178" dataCellStyle="Moneda" totalsRowCellStyle="Moneda"/>
    <tableColumn id="6" xr3:uid="{74B0893B-447F-4894-BED0-BA5A066F910A}" name="Existencia" dataDxfId="177" totalsRowDxfId="176" totalsRowCellStyle="Moneda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533343D-D280-4136-9E3B-65136E79A5D5}" name="Tabla8" displayName="Tabla8" ref="A544:F602" totalsRowCount="1" headerRowDxfId="175" dataDxfId="173" totalsRowDxfId="171" headerRowBorderDxfId="174" tableBorderDxfId="172" totalsRowBorderDxfId="170" totalsRowCellStyle="Moneda">
  <autoFilter ref="A544:F601" xr:uid="{7533343D-D280-4136-9E3B-65136E79A5D5}"/>
  <sortState xmlns:xlrd2="http://schemas.microsoft.com/office/spreadsheetml/2017/richdata2" ref="A545:F601">
    <sortCondition ref="C544:C601"/>
  </sortState>
  <tableColumns count="6">
    <tableColumn id="1" xr3:uid="{538D1525-BBC5-47C4-8C3D-F05E44F9B05F}" name="Fecha de adquisición" totalsRowLabel="Total" dataDxfId="169" totalsRowDxfId="168" totalsRowCellStyle="Moneda"/>
    <tableColumn id="2" xr3:uid="{486FDE54-1C31-4C79-A463-267A563713B5}" name="Fecha de registro" dataDxfId="167" totalsRowDxfId="166" totalsRowCellStyle="Moneda">
      <calculatedColumnFormula>+A545</calculatedColumnFormula>
    </tableColumn>
    <tableColumn id="3" xr3:uid="{212A58FC-F36C-4439-8B96-850C56AB6521}" name="Código Institucional" dataDxfId="165" totalsRowDxfId="164" totalsRowCellStyle="Moneda"/>
    <tableColumn id="4" xr3:uid="{A482AF78-D69C-4E14-9DC3-AFBEBF7C4D54}" name="Descripción del Bien" dataDxfId="163" totalsRowDxfId="162" totalsRowCellStyle="Moneda"/>
    <tableColumn id="5" xr3:uid="{C8B3ABFB-AD43-4024-B1AB-79E3AB1BEC6A}" name="Valor RD$" totalsRowFunction="sum" dataDxfId="161" totalsRowDxfId="160" dataCellStyle="Moneda" totalsRowCellStyle="Moneda"/>
    <tableColumn id="6" xr3:uid="{8ED86B86-7144-4023-BFCA-26529F15CEEE}" name="Existencia" dataDxfId="159" totalsRowDxfId="158" totalsRowCellStyle="Moneda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1AA31E9-1DCC-473A-A1A9-61CB84CAA08D}" name="Tabla9" displayName="Tabla9" ref="A977:F1159" totalsRowCount="1" totalsRowDxfId="155" headerRowBorderDxfId="157" tableBorderDxfId="156" totalsRowBorderDxfId="154">
  <autoFilter ref="A977:F1158" xr:uid="{11AA31E9-1DCC-473A-A1A9-61CB84CAA08D}"/>
  <sortState xmlns:xlrd2="http://schemas.microsoft.com/office/spreadsheetml/2017/richdata2" ref="A978:F1158">
    <sortCondition ref="F977:F1158"/>
  </sortState>
  <tableColumns count="6">
    <tableColumn id="1" xr3:uid="{14739AF2-F5CC-4865-B8CC-7F5266ED444E}" name="Fecha de adquisición" totalsRowLabel="Total" dataDxfId="153" totalsRowDxfId="152"/>
    <tableColumn id="2" xr3:uid="{C7F726B8-1600-4807-8E10-E6B29D5CBD23}" name="Fecha de registro" dataDxfId="151" totalsRowDxfId="150">
      <calculatedColumnFormula>+A978</calculatedColumnFormula>
    </tableColumn>
    <tableColumn id="3" xr3:uid="{B08732DE-7CE0-4014-A529-EAFCE6EFA839}" name="Código Institucional" dataDxfId="149" totalsRowDxfId="148"/>
    <tableColumn id="4" xr3:uid="{5FC6FB62-A1D3-45F9-A61B-A1FF08D6C60D}" name="Descripción del Bien" dataDxfId="147" totalsRowDxfId="146"/>
    <tableColumn id="5" xr3:uid="{1A36D345-558F-4B69-A8F8-6B0AFEE8162A}" name="Valor RD$" totalsRowFunction="sum" dataDxfId="145" totalsRowDxfId="144" dataCellStyle="Moneda" totalsRowCellStyle="Moneda"/>
    <tableColumn id="6" xr3:uid="{1CF4D4E0-1235-40CB-BAE8-E1FA0F339DE2}" name="Existencia" dataDxfId="143" totalsRowDxfId="142" dataCellStyle="Millares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CBCB89F-10E5-424F-9C65-F3558379FAD8}" name="Tabla10" displayName="Tabla10" ref="A1163:F1370" totalsRowCount="1" totalsRowDxfId="139" headerRowBorderDxfId="141" tableBorderDxfId="140">
  <autoFilter ref="A1163:F1369" xr:uid="{5CBCB89F-10E5-424F-9C65-F3558379FAD8}"/>
  <sortState xmlns:xlrd2="http://schemas.microsoft.com/office/spreadsheetml/2017/richdata2" ref="A1164:F1369">
    <sortCondition ref="E1163:E1369"/>
  </sortState>
  <tableColumns count="6">
    <tableColumn id="1" xr3:uid="{4CA7116B-8449-4CB0-B70A-83AB869AB70D}" name="Fecha de adquisición" totalsRowLabel="Total" dataDxfId="138" totalsRowDxfId="137"/>
    <tableColumn id="2" xr3:uid="{C02EB6CA-80CD-4041-BEF4-092504C31C82}" name="Fecha de registro" dataDxfId="136" totalsRowDxfId="135">
      <calculatedColumnFormula>+A1164</calculatedColumnFormula>
    </tableColumn>
    <tableColumn id="3" xr3:uid="{E1EAF086-06C5-465F-8333-C1C464F284E9}" name="Código Institucional" dataDxfId="134" totalsRowDxfId="133"/>
    <tableColumn id="4" xr3:uid="{B88A53D7-A1EE-46EE-8F2F-C058345F7378}" name="Descripción del Bien" dataDxfId="132" totalsRowDxfId="131" dataCellStyle="Millares"/>
    <tableColumn id="5" xr3:uid="{875F45BD-1910-4558-909F-FCAFB0C825E6}" name="Valor RD$" totalsRowFunction="sum" dataDxfId="130" totalsRowDxfId="129" dataCellStyle="Moneda"/>
    <tableColumn id="6" xr3:uid="{67F53225-0854-4D9D-902F-F95E62EB170C}" name="Existencia" dataDxfId="128" totalsRowDxfId="127" dataCellStyle="Millare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696"/>
  <sheetViews>
    <sheetView view="pageBreakPreview" zoomScale="60" zoomScaleNormal="70" workbookViewId="0">
      <pane ySplit="12" topLeftCell="A13" activePane="bottomLeft" state="frozen"/>
      <selection pane="bottomLeft" activeCell="M25" sqref="M25"/>
    </sheetView>
  </sheetViews>
  <sheetFormatPr baseColWidth="10" defaultColWidth="11.42578125" defaultRowHeight="15.75" x14ac:dyDescent="0.25"/>
  <cols>
    <col min="1" max="1" width="23.85546875" style="6" customWidth="1"/>
    <col min="2" max="2" width="20.140625" style="6" customWidth="1"/>
    <col min="3" max="3" width="23" style="9" customWidth="1"/>
    <col min="4" max="4" width="56" style="6" customWidth="1"/>
    <col min="5" max="5" width="22.5703125" style="22" bestFit="1" customWidth="1"/>
    <col min="6" max="6" width="14" style="5" customWidth="1"/>
    <col min="7" max="7" width="12.7109375" style="1" bestFit="1" customWidth="1"/>
    <col min="8" max="16384" width="11.42578125" style="1"/>
  </cols>
  <sheetData>
    <row r="7" spans="1:6" s="20" customFormat="1" ht="18.75" x14ac:dyDescent="0.25">
      <c r="A7" s="252" t="s">
        <v>3</v>
      </c>
      <c r="B7" s="252"/>
      <c r="C7" s="252"/>
      <c r="D7" s="252"/>
      <c r="E7" s="252"/>
      <c r="F7" s="252"/>
    </row>
    <row r="8" spans="1:6" x14ac:dyDescent="0.25">
      <c r="A8" s="253" t="s">
        <v>4</v>
      </c>
      <c r="B8" s="253"/>
      <c r="C8" s="253"/>
      <c r="D8" s="253"/>
      <c r="E8" s="253"/>
      <c r="F8" s="253"/>
    </row>
    <row r="9" spans="1:6" s="21" customFormat="1" ht="17.25" x14ac:dyDescent="0.25">
      <c r="A9" s="252" t="s">
        <v>2761</v>
      </c>
      <c r="B9" s="252"/>
      <c r="C9" s="252"/>
      <c r="D9" s="252"/>
      <c r="E9" s="252"/>
      <c r="F9" s="252"/>
    </row>
    <row r="10" spans="1:6" x14ac:dyDescent="0.25">
      <c r="A10" s="14"/>
      <c r="B10" s="14"/>
      <c r="C10" s="8"/>
      <c r="D10" s="48" t="s">
        <v>1464</v>
      </c>
      <c r="E10" s="46">
        <v>45583</v>
      </c>
      <c r="F10" s="38"/>
    </row>
    <row r="11" spans="1:6" x14ac:dyDescent="0.25">
      <c r="A11" s="254" t="s">
        <v>50</v>
      </c>
      <c r="B11" s="254"/>
      <c r="C11" s="254"/>
      <c r="D11" s="254"/>
      <c r="E11" s="254"/>
      <c r="F11" s="254"/>
    </row>
    <row r="12" spans="1:6" s="4" customFormat="1" x14ac:dyDescent="0.25">
      <c r="A12" s="56" t="s">
        <v>51</v>
      </c>
      <c r="B12" s="56" t="s">
        <v>52</v>
      </c>
      <c r="C12" s="57" t="s">
        <v>53</v>
      </c>
      <c r="D12" s="56" t="s">
        <v>48</v>
      </c>
      <c r="E12" s="59" t="s">
        <v>1</v>
      </c>
      <c r="F12" s="60" t="s">
        <v>2</v>
      </c>
    </row>
    <row r="13" spans="1:6" s="2" customFormat="1" x14ac:dyDescent="0.25">
      <c r="A13" s="33">
        <v>45457</v>
      </c>
      <c r="B13" s="33">
        <f t="shared" ref="B13:B34" si="0">+A13</f>
        <v>45457</v>
      </c>
      <c r="C13" s="7" t="s">
        <v>55</v>
      </c>
      <c r="D13" s="129" t="s">
        <v>1890</v>
      </c>
      <c r="E13" s="183">
        <v>18436.5</v>
      </c>
      <c r="F13" s="68">
        <v>45</v>
      </c>
    </row>
    <row r="14" spans="1:6" s="2" customFormat="1" x14ac:dyDescent="0.25">
      <c r="A14" s="33">
        <v>45068</v>
      </c>
      <c r="B14" s="33">
        <f t="shared" si="0"/>
        <v>45068</v>
      </c>
      <c r="C14" s="7" t="s">
        <v>57</v>
      </c>
      <c r="D14" s="129" t="s">
        <v>1465</v>
      </c>
      <c r="E14" s="183">
        <v>14599.48</v>
      </c>
      <c r="F14" s="69">
        <v>74</v>
      </c>
    </row>
    <row r="15" spans="1:6" s="2" customFormat="1" x14ac:dyDescent="0.25">
      <c r="A15" s="33">
        <v>45457</v>
      </c>
      <c r="B15" s="33">
        <f t="shared" si="0"/>
        <v>45457</v>
      </c>
      <c r="C15" s="7" t="s">
        <v>58</v>
      </c>
      <c r="D15" s="129" t="s">
        <v>1891</v>
      </c>
      <c r="E15" s="183">
        <v>4789.62</v>
      </c>
      <c r="F15" s="68">
        <v>99</v>
      </c>
    </row>
    <row r="16" spans="1:6" s="2" customFormat="1" x14ac:dyDescent="0.25">
      <c r="A16" s="33">
        <v>45417</v>
      </c>
      <c r="B16" s="33">
        <f t="shared" si="0"/>
        <v>45417</v>
      </c>
      <c r="C16" s="7" t="s">
        <v>60</v>
      </c>
      <c r="D16" s="129" t="s">
        <v>1647</v>
      </c>
      <c r="E16" s="183">
        <v>1425</v>
      </c>
      <c r="F16" s="69">
        <v>15</v>
      </c>
    </row>
    <row r="17" spans="1:6" s="2" customFormat="1" x14ac:dyDescent="0.25">
      <c r="A17" s="33">
        <v>45068</v>
      </c>
      <c r="B17" s="33">
        <f t="shared" si="0"/>
        <v>45068</v>
      </c>
      <c r="C17" s="7" t="s">
        <v>61</v>
      </c>
      <c r="D17" s="129" t="s">
        <v>1570</v>
      </c>
      <c r="E17" s="183">
        <v>55841.13</v>
      </c>
      <c r="F17" s="68">
        <v>9</v>
      </c>
    </row>
    <row r="18" spans="1:6" s="2" customFormat="1" x14ac:dyDescent="0.25">
      <c r="A18" s="33">
        <v>45083</v>
      </c>
      <c r="B18" s="33">
        <f t="shared" ref="B18:B30" si="1">+A18</f>
        <v>45083</v>
      </c>
      <c r="C18" s="7" t="s">
        <v>62</v>
      </c>
      <c r="D18" s="129" t="s">
        <v>6</v>
      </c>
      <c r="E18" s="183">
        <v>22385</v>
      </c>
      <c r="F18" s="68">
        <v>121</v>
      </c>
    </row>
    <row r="19" spans="1:6" s="2" customFormat="1" x14ac:dyDescent="0.25">
      <c r="A19" s="33">
        <v>45457</v>
      </c>
      <c r="B19" s="33">
        <f t="shared" si="1"/>
        <v>45457</v>
      </c>
      <c r="C19" s="7" t="s">
        <v>63</v>
      </c>
      <c r="D19" s="129" t="s">
        <v>1892</v>
      </c>
      <c r="E19" s="183">
        <v>13587.7</v>
      </c>
      <c r="F19" s="68">
        <v>35</v>
      </c>
    </row>
    <row r="20" spans="1:6" s="2" customFormat="1" x14ac:dyDescent="0.25">
      <c r="A20" s="33">
        <v>45457</v>
      </c>
      <c r="B20" s="33">
        <f t="shared" si="1"/>
        <v>45457</v>
      </c>
      <c r="C20" s="7" t="s">
        <v>64</v>
      </c>
      <c r="D20" s="129" t="s">
        <v>1893</v>
      </c>
      <c r="E20" s="183">
        <v>26803.699999999997</v>
      </c>
      <c r="F20" s="69">
        <v>55</v>
      </c>
    </row>
    <row r="21" spans="1:6" s="2" customFormat="1" x14ac:dyDescent="0.25">
      <c r="A21" s="33">
        <v>45457</v>
      </c>
      <c r="B21" s="33">
        <f t="shared" si="1"/>
        <v>45457</v>
      </c>
      <c r="C21" s="7" t="s">
        <v>67</v>
      </c>
      <c r="D21" s="129" t="s">
        <v>1518</v>
      </c>
      <c r="E21" s="183">
        <v>8631.6999999999989</v>
      </c>
      <c r="F21" s="69">
        <v>77</v>
      </c>
    </row>
    <row r="22" spans="1:6" s="2" customFormat="1" x14ac:dyDescent="0.25">
      <c r="A22" s="33">
        <v>45119</v>
      </c>
      <c r="B22" s="33">
        <f t="shared" si="1"/>
        <v>45119</v>
      </c>
      <c r="C22" s="7" t="s">
        <v>68</v>
      </c>
      <c r="D22" s="129" t="s">
        <v>1519</v>
      </c>
      <c r="E22" s="183">
        <v>81300</v>
      </c>
      <c r="F22" s="69">
        <v>271</v>
      </c>
    </row>
    <row r="23" spans="1:6" s="2" customFormat="1" x14ac:dyDescent="0.25">
      <c r="A23" s="33">
        <v>45117</v>
      </c>
      <c r="B23" s="33">
        <f t="shared" si="1"/>
        <v>45117</v>
      </c>
      <c r="C23" s="7" t="s">
        <v>69</v>
      </c>
      <c r="D23" s="129" t="s">
        <v>1894</v>
      </c>
      <c r="E23" s="183">
        <v>3056.2</v>
      </c>
      <c r="F23" s="69">
        <v>74</v>
      </c>
    </row>
    <row r="24" spans="1:6" s="2" customFormat="1" x14ac:dyDescent="0.25">
      <c r="A24" s="33">
        <v>45117</v>
      </c>
      <c r="B24" s="33">
        <f t="shared" si="1"/>
        <v>45117</v>
      </c>
      <c r="C24" s="7" t="s">
        <v>70</v>
      </c>
      <c r="D24" s="129" t="s">
        <v>1895</v>
      </c>
      <c r="E24" s="183">
        <v>59740</v>
      </c>
      <c r="F24" s="69">
        <v>206</v>
      </c>
    </row>
    <row r="25" spans="1:6" s="2" customFormat="1" x14ac:dyDescent="0.25">
      <c r="A25" s="33">
        <v>45117</v>
      </c>
      <c r="B25" s="33">
        <f t="shared" si="1"/>
        <v>45117</v>
      </c>
      <c r="C25" s="7" t="s">
        <v>71</v>
      </c>
      <c r="D25" s="129" t="s">
        <v>1896</v>
      </c>
      <c r="E25" s="183">
        <v>259.60000000000002</v>
      </c>
      <c r="F25" s="69">
        <v>2</v>
      </c>
    </row>
    <row r="26" spans="1:6" s="2" customFormat="1" x14ac:dyDescent="0.25">
      <c r="A26" s="33">
        <v>45071</v>
      </c>
      <c r="B26" s="33">
        <f t="shared" si="1"/>
        <v>45071</v>
      </c>
      <c r="C26" s="7" t="s">
        <v>72</v>
      </c>
      <c r="D26" s="129" t="s">
        <v>1648</v>
      </c>
      <c r="E26" s="183">
        <v>24000</v>
      </c>
      <c r="F26" s="69">
        <v>16</v>
      </c>
    </row>
    <row r="27" spans="1:6" s="2" customFormat="1" x14ac:dyDescent="0.25">
      <c r="A27" s="33">
        <v>45071</v>
      </c>
      <c r="B27" s="33">
        <f t="shared" si="1"/>
        <v>45071</v>
      </c>
      <c r="C27" s="7" t="s">
        <v>73</v>
      </c>
      <c r="D27" s="129" t="s">
        <v>1415</v>
      </c>
      <c r="E27" s="183">
        <v>9610</v>
      </c>
      <c r="F27" s="69">
        <v>62</v>
      </c>
    </row>
    <row r="28" spans="1:6" s="2" customFormat="1" x14ac:dyDescent="0.25">
      <c r="A28" s="33">
        <v>45071</v>
      </c>
      <c r="B28" s="33">
        <f t="shared" si="1"/>
        <v>45071</v>
      </c>
      <c r="C28" s="7" t="s">
        <v>74</v>
      </c>
      <c r="D28" s="129" t="s">
        <v>1649</v>
      </c>
      <c r="E28" s="183">
        <v>2478</v>
      </c>
      <c r="F28" s="69">
        <v>15</v>
      </c>
    </row>
    <row r="29" spans="1:6" s="2" customFormat="1" x14ac:dyDescent="0.25">
      <c r="A29" s="33">
        <v>45071</v>
      </c>
      <c r="B29" s="33">
        <f t="shared" si="1"/>
        <v>45071</v>
      </c>
      <c r="C29" s="7" t="s">
        <v>75</v>
      </c>
      <c r="D29" s="129" t="s">
        <v>1650</v>
      </c>
      <c r="E29" s="183">
        <v>24885</v>
      </c>
      <c r="F29" s="69">
        <v>79</v>
      </c>
    </row>
    <row r="30" spans="1:6" s="2" customFormat="1" x14ac:dyDescent="0.25">
      <c r="A30" s="33">
        <v>45083</v>
      </c>
      <c r="B30" s="33">
        <f t="shared" si="1"/>
        <v>45083</v>
      </c>
      <c r="C30" s="7" t="s">
        <v>65</v>
      </c>
      <c r="D30" s="129" t="s">
        <v>1651</v>
      </c>
      <c r="E30" s="183">
        <v>27287.5</v>
      </c>
      <c r="F30" s="69">
        <v>37</v>
      </c>
    </row>
    <row r="31" spans="1:6" s="2" customFormat="1" x14ac:dyDescent="0.25">
      <c r="A31" s="33">
        <v>45071</v>
      </c>
      <c r="B31" s="33">
        <f t="shared" si="0"/>
        <v>45071</v>
      </c>
      <c r="C31" s="7" t="s">
        <v>59</v>
      </c>
      <c r="D31" s="129" t="s">
        <v>1466</v>
      </c>
      <c r="E31" s="183">
        <v>16549.5</v>
      </c>
      <c r="F31" s="69">
        <v>51</v>
      </c>
    </row>
    <row r="32" spans="1:6" s="2" customFormat="1" x14ac:dyDescent="0.25">
      <c r="A32" s="33">
        <v>45113</v>
      </c>
      <c r="B32" s="33">
        <f t="shared" ref="B32" si="2">+A32</f>
        <v>45113</v>
      </c>
      <c r="C32" s="7" t="s">
        <v>60</v>
      </c>
      <c r="D32" s="129" t="s">
        <v>1652</v>
      </c>
      <c r="E32" s="183">
        <v>13921.64</v>
      </c>
      <c r="F32" s="69">
        <v>34</v>
      </c>
    </row>
    <row r="33" spans="1:6" s="2" customFormat="1" x14ac:dyDescent="0.25">
      <c r="A33" s="33">
        <v>45068</v>
      </c>
      <c r="B33" s="33">
        <f t="shared" ref="B33" si="3">+A33</f>
        <v>45068</v>
      </c>
      <c r="C33" s="7" t="s">
        <v>61</v>
      </c>
      <c r="D33" s="129" t="s">
        <v>1653</v>
      </c>
      <c r="E33" s="183">
        <v>24479.619199999997</v>
      </c>
      <c r="F33" s="68">
        <v>68</v>
      </c>
    </row>
    <row r="34" spans="1:6" s="2" customFormat="1" x14ac:dyDescent="0.25">
      <c r="A34" s="33">
        <v>45083</v>
      </c>
      <c r="B34" s="33">
        <f t="shared" si="0"/>
        <v>45083</v>
      </c>
      <c r="C34" s="7" t="s">
        <v>62</v>
      </c>
      <c r="D34" s="129" t="s">
        <v>1654</v>
      </c>
      <c r="E34" s="183">
        <v>15950</v>
      </c>
      <c r="F34" s="68">
        <v>29</v>
      </c>
    </row>
    <row r="35" spans="1:6" s="2" customFormat="1" x14ac:dyDescent="0.25">
      <c r="A35" s="33">
        <v>45050</v>
      </c>
      <c r="B35" s="33">
        <f t="shared" ref="B35:B46" si="4">+A35</f>
        <v>45050</v>
      </c>
      <c r="C35" s="7" t="s">
        <v>63</v>
      </c>
      <c r="D35" s="129" t="s">
        <v>1655</v>
      </c>
      <c r="E35" s="183">
        <v>67340</v>
      </c>
      <c r="F35" s="68">
        <v>37</v>
      </c>
    </row>
    <row r="36" spans="1:6" s="2" customFormat="1" x14ac:dyDescent="0.25">
      <c r="A36" s="33">
        <v>45051</v>
      </c>
      <c r="B36" s="33">
        <f t="shared" si="4"/>
        <v>45051</v>
      </c>
      <c r="C36" s="7" t="s">
        <v>64</v>
      </c>
      <c r="D36" s="129" t="s">
        <v>1656</v>
      </c>
      <c r="E36" s="183">
        <v>2548.7999999999997</v>
      </c>
      <c r="F36" s="69">
        <v>36</v>
      </c>
    </row>
    <row r="37" spans="1:6" s="2" customFormat="1" x14ac:dyDescent="0.25">
      <c r="A37" s="33">
        <v>45113</v>
      </c>
      <c r="B37" s="33">
        <f t="shared" ref="B37:B45" si="5">+A37</f>
        <v>45113</v>
      </c>
      <c r="C37" s="7" t="s">
        <v>67</v>
      </c>
      <c r="D37" s="129" t="s">
        <v>331</v>
      </c>
      <c r="E37" s="183">
        <v>179</v>
      </c>
      <c r="F37" s="69">
        <v>1</v>
      </c>
    </row>
    <row r="38" spans="1:6" s="2" customFormat="1" x14ac:dyDescent="0.25">
      <c r="A38" s="33">
        <v>45119</v>
      </c>
      <c r="B38" s="33">
        <f t="shared" si="5"/>
        <v>45119</v>
      </c>
      <c r="C38" s="7" t="s">
        <v>68</v>
      </c>
      <c r="D38" s="129" t="s">
        <v>1897</v>
      </c>
      <c r="E38" s="183">
        <v>44604</v>
      </c>
      <c r="F38" s="69">
        <v>45</v>
      </c>
    </row>
    <row r="39" spans="1:6" s="2" customFormat="1" x14ac:dyDescent="0.25">
      <c r="A39" s="33">
        <v>45117</v>
      </c>
      <c r="B39" s="33">
        <f t="shared" si="5"/>
        <v>45117</v>
      </c>
      <c r="C39" s="7" t="s">
        <v>69</v>
      </c>
      <c r="D39" s="129" t="s">
        <v>1571</v>
      </c>
      <c r="E39" s="183">
        <v>2306.8999999999996</v>
      </c>
      <c r="F39" s="69">
        <v>17</v>
      </c>
    </row>
    <row r="40" spans="1:6" s="2" customFormat="1" x14ac:dyDescent="0.25">
      <c r="A40" s="33">
        <v>45117</v>
      </c>
      <c r="B40" s="33">
        <f t="shared" si="5"/>
        <v>45117</v>
      </c>
      <c r="C40" s="7" t="s">
        <v>70</v>
      </c>
      <c r="D40" s="129" t="s">
        <v>1416</v>
      </c>
      <c r="E40" s="183">
        <v>7002</v>
      </c>
      <c r="F40" s="69">
        <v>30</v>
      </c>
    </row>
    <row r="41" spans="1:6" s="2" customFormat="1" x14ac:dyDescent="0.25">
      <c r="A41" s="33">
        <v>45117</v>
      </c>
      <c r="B41" s="33">
        <f t="shared" si="5"/>
        <v>45117</v>
      </c>
      <c r="C41" s="7" t="s">
        <v>71</v>
      </c>
      <c r="D41" s="129" t="s">
        <v>1520</v>
      </c>
      <c r="E41" s="183">
        <v>3009</v>
      </c>
      <c r="F41" s="69">
        <v>25</v>
      </c>
    </row>
    <row r="42" spans="1:6" s="2" customFormat="1" x14ac:dyDescent="0.25">
      <c r="A42" s="33">
        <v>45071</v>
      </c>
      <c r="B42" s="33">
        <f t="shared" si="5"/>
        <v>45071</v>
      </c>
      <c r="C42" s="7" t="s">
        <v>72</v>
      </c>
      <c r="D42" s="129" t="s">
        <v>1467</v>
      </c>
      <c r="E42" s="183">
        <v>240.72</v>
      </c>
      <c r="F42" s="69">
        <v>2</v>
      </c>
    </row>
    <row r="43" spans="1:6" s="2" customFormat="1" x14ac:dyDescent="0.25">
      <c r="A43" s="33">
        <v>45071</v>
      </c>
      <c r="B43" s="33">
        <f t="shared" si="5"/>
        <v>45071</v>
      </c>
      <c r="C43" s="7" t="s">
        <v>73</v>
      </c>
      <c r="D43" s="129" t="s">
        <v>1521</v>
      </c>
      <c r="E43" s="183">
        <v>10325</v>
      </c>
      <c r="F43" s="69">
        <v>25</v>
      </c>
    </row>
    <row r="44" spans="1:6" s="2" customFormat="1" x14ac:dyDescent="0.25">
      <c r="A44" s="33">
        <v>45508</v>
      </c>
      <c r="B44" s="33">
        <f t="shared" si="5"/>
        <v>45508</v>
      </c>
      <c r="C44" s="7" t="s">
        <v>74</v>
      </c>
      <c r="D44" s="129" t="s">
        <v>1657</v>
      </c>
      <c r="E44" s="183">
        <v>4361.28</v>
      </c>
      <c r="F44" s="69">
        <v>7</v>
      </c>
    </row>
    <row r="45" spans="1:6" s="2" customFormat="1" x14ac:dyDescent="0.25">
      <c r="A45" s="33">
        <v>45508</v>
      </c>
      <c r="B45" s="33">
        <f t="shared" si="5"/>
        <v>45508</v>
      </c>
      <c r="C45" s="7" t="s">
        <v>75</v>
      </c>
      <c r="D45" s="129" t="s">
        <v>1898</v>
      </c>
      <c r="E45" s="183">
        <v>25597.439999999999</v>
      </c>
      <c r="F45" s="69">
        <v>32</v>
      </c>
    </row>
    <row r="46" spans="1:6" s="2" customFormat="1" x14ac:dyDescent="0.25">
      <c r="A46" s="33">
        <v>45508</v>
      </c>
      <c r="B46" s="33">
        <f t="shared" si="4"/>
        <v>45508</v>
      </c>
      <c r="C46" s="7" t="s">
        <v>65</v>
      </c>
      <c r="D46" s="129" t="s">
        <v>1899</v>
      </c>
      <c r="E46" s="183">
        <v>34998.339999999997</v>
      </c>
      <c r="F46" s="69">
        <v>13</v>
      </c>
    </row>
    <row r="47" spans="1:6" x14ac:dyDescent="0.25">
      <c r="A47" s="67" t="s">
        <v>5</v>
      </c>
      <c r="B47" s="67"/>
      <c r="C47" s="67"/>
      <c r="D47" s="130"/>
      <c r="E47" s="184">
        <f>SUBTOTAL(109,Tabla3[Valor RD$])</f>
        <v>672529.36920000007</v>
      </c>
      <c r="F47" s="131"/>
    </row>
    <row r="48" spans="1:6" x14ac:dyDescent="0.25">
      <c r="A48" s="15"/>
      <c r="B48" s="15"/>
      <c r="C48" s="17"/>
      <c r="D48" s="15"/>
      <c r="E48" s="41"/>
      <c r="F48" s="18"/>
    </row>
    <row r="49" spans="1:6" x14ac:dyDescent="0.25">
      <c r="A49" s="254" t="s">
        <v>1414</v>
      </c>
      <c r="B49" s="254"/>
      <c r="C49" s="254"/>
      <c r="D49" s="254"/>
      <c r="E49" s="254"/>
      <c r="F49" s="254"/>
    </row>
    <row r="50" spans="1:6" x14ac:dyDescent="0.25">
      <c r="A50" s="56" t="s">
        <v>51</v>
      </c>
      <c r="B50" s="58" t="s">
        <v>52</v>
      </c>
      <c r="C50" s="77" t="s">
        <v>53</v>
      </c>
      <c r="D50" s="58" t="s">
        <v>48</v>
      </c>
      <c r="E50" s="59" t="s">
        <v>1</v>
      </c>
      <c r="F50" s="60" t="s">
        <v>2</v>
      </c>
    </row>
    <row r="51" spans="1:6" x14ac:dyDescent="0.25">
      <c r="A51" s="72">
        <v>44987</v>
      </c>
      <c r="B51" s="32">
        <f t="shared" ref="B51:B148" si="6">+A51</f>
        <v>44987</v>
      </c>
      <c r="C51" s="10" t="s">
        <v>57</v>
      </c>
      <c r="D51" s="129" t="s">
        <v>548</v>
      </c>
      <c r="E51" s="124">
        <v>11800</v>
      </c>
      <c r="F51" s="232">
        <v>4</v>
      </c>
    </row>
    <row r="52" spans="1:6" x14ac:dyDescent="0.25">
      <c r="A52" s="73">
        <v>45000</v>
      </c>
      <c r="B52" s="32">
        <f t="shared" si="6"/>
        <v>45000</v>
      </c>
      <c r="C52" s="10" t="s">
        <v>58</v>
      </c>
      <c r="D52" s="129" t="s">
        <v>549</v>
      </c>
      <c r="E52" s="124">
        <v>1953.7967999999998</v>
      </c>
      <c r="F52" s="232">
        <v>24</v>
      </c>
    </row>
    <row r="53" spans="1:6" x14ac:dyDescent="0.25">
      <c r="A53" s="73">
        <v>45000</v>
      </c>
      <c r="B53" s="32">
        <f t="shared" si="6"/>
        <v>45000</v>
      </c>
      <c r="C53" s="10" t="s">
        <v>71</v>
      </c>
      <c r="D53" s="129" t="s">
        <v>550</v>
      </c>
      <c r="E53" s="123">
        <v>1954.08</v>
      </c>
      <c r="F53" s="232">
        <v>24</v>
      </c>
    </row>
    <row r="54" spans="1:6" x14ac:dyDescent="0.25">
      <c r="A54" s="73">
        <v>45083</v>
      </c>
      <c r="B54" s="32">
        <f t="shared" ref="B54:B129" si="7">+A54</f>
        <v>45083</v>
      </c>
      <c r="C54" s="10" t="s">
        <v>72</v>
      </c>
      <c r="D54" s="129" t="s">
        <v>553</v>
      </c>
      <c r="E54" s="123">
        <v>935.99617799999999</v>
      </c>
      <c r="F54" s="232">
        <v>39</v>
      </c>
    </row>
    <row r="55" spans="1:6" x14ac:dyDescent="0.25">
      <c r="A55" s="73">
        <v>45057</v>
      </c>
      <c r="B55" s="32">
        <f t="shared" si="7"/>
        <v>45057</v>
      </c>
      <c r="C55" s="10" t="s">
        <v>73</v>
      </c>
      <c r="D55" s="129" t="s">
        <v>570</v>
      </c>
      <c r="E55" s="123">
        <v>1782.2720000000002</v>
      </c>
      <c r="F55" s="232">
        <v>1</v>
      </c>
    </row>
    <row r="56" spans="1:6" x14ac:dyDescent="0.25">
      <c r="A56" s="73">
        <v>45057</v>
      </c>
      <c r="B56" s="32">
        <f t="shared" si="7"/>
        <v>45057</v>
      </c>
      <c r="C56" s="10" t="s">
        <v>74</v>
      </c>
      <c r="D56" s="129" t="s">
        <v>571</v>
      </c>
      <c r="E56" s="123">
        <v>7129.0880000000006</v>
      </c>
      <c r="F56" s="232">
        <v>4</v>
      </c>
    </row>
    <row r="57" spans="1:6" x14ac:dyDescent="0.25">
      <c r="A57" s="73">
        <v>45057</v>
      </c>
      <c r="B57" s="32">
        <f t="shared" si="7"/>
        <v>45057</v>
      </c>
      <c r="C57" s="10" t="s">
        <v>75</v>
      </c>
      <c r="D57" s="129" t="s">
        <v>572</v>
      </c>
      <c r="E57" s="123">
        <v>1429.9947999999999</v>
      </c>
      <c r="F57" s="232">
        <v>2</v>
      </c>
    </row>
    <row r="58" spans="1:6" x14ac:dyDescent="0.25">
      <c r="A58" s="73">
        <v>45083</v>
      </c>
      <c r="B58" s="32">
        <f t="shared" si="7"/>
        <v>45083</v>
      </c>
      <c r="C58" s="10" t="s">
        <v>76</v>
      </c>
      <c r="D58" s="129" t="s">
        <v>573</v>
      </c>
      <c r="E58" s="123">
        <v>43.093600000000002</v>
      </c>
      <c r="F58" s="232">
        <v>1</v>
      </c>
    </row>
    <row r="59" spans="1:6" x14ac:dyDescent="0.25">
      <c r="A59" s="73">
        <v>45083</v>
      </c>
      <c r="B59" s="32">
        <f t="shared" si="7"/>
        <v>45083</v>
      </c>
      <c r="C59" s="10" t="s">
        <v>77</v>
      </c>
      <c r="D59" s="129" t="s">
        <v>1585</v>
      </c>
      <c r="E59" s="123">
        <v>2821.4980000000005</v>
      </c>
      <c r="F59" s="232">
        <v>10</v>
      </c>
    </row>
    <row r="60" spans="1:6" x14ac:dyDescent="0.25">
      <c r="A60" s="73">
        <v>45449</v>
      </c>
      <c r="B60" s="32">
        <f t="shared" si="7"/>
        <v>45449</v>
      </c>
      <c r="C60" s="10" t="s">
        <v>78</v>
      </c>
      <c r="D60" s="129" t="s">
        <v>1586</v>
      </c>
      <c r="E60" s="123">
        <v>6900</v>
      </c>
      <c r="F60" s="232">
        <v>3</v>
      </c>
    </row>
    <row r="61" spans="1:6" x14ac:dyDescent="0.25">
      <c r="A61" s="73">
        <v>44353</v>
      </c>
      <c r="B61" s="32">
        <f t="shared" si="7"/>
        <v>44353</v>
      </c>
      <c r="C61" s="10" t="s">
        <v>79</v>
      </c>
      <c r="D61" s="129" t="s">
        <v>578</v>
      </c>
      <c r="E61" s="123">
        <v>71085.56</v>
      </c>
      <c r="F61" s="232">
        <v>331</v>
      </c>
    </row>
    <row r="62" spans="1:6" x14ac:dyDescent="0.25">
      <c r="A62" s="73">
        <v>45083</v>
      </c>
      <c r="B62" s="32">
        <f t="shared" si="7"/>
        <v>45083</v>
      </c>
      <c r="C62" s="10" t="s">
        <v>80</v>
      </c>
      <c r="D62" s="129" t="s">
        <v>280</v>
      </c>
      <c r="E62" s="123">
        <v>10030</v>
      </c>
      <c r="F62" s="232">
        <v>100</v>
      </c>
    </row>
    <row r="63" spans="1:6" x14ac:dyDescent="0.25">
      <c r="A63" s="73">
        <v>44353</v>
      </c>
      <c r="B63" s="32">
        <f t="shared" si="7"/>
        <v>44353</v>
      </c>
      <c r="C63" s="10" t="s">
        <v>81</v>
      </c>
      <c r="D63" s="129" t="s">
        <v>280</v>
      </c>
      <c r="E63" s="123">
        <v>20029.32</v>
      </c>
      <c r="F63" s="232">
        <v>207</v>
      </c>
    </row>
    <row r="64" spans="1:6" x14ac:dyDescent="0.25">
      <c r="A64" s="73">
        <v>44353</v>
      </c>
      <c r="B64" s="32">
        <f t="shared" si="7"/>
        <v>44353</v>
      </c>
      <c r="C64" s="10" t="s">
        <v>82</v>
      </c>
      <c r="D64" s="129" t="s">
        <v>1588</v>
      </c>
      <c r="E64" s="123">
        <v>5900</v>
      </c>
      <c r="F64" s="232">
        <v>100</v>
      </c>
    </row>
    <row r="65" spans="1:6" x14ac:dyDescent="0.25">
      <c r="A65" s="73">
        <v>44353</v>
      </c>
      <c r="B65" s="32">
        <f t="shared" si="7"/>
        <v>44353</v>
      </c>
      <c r="C65" s="10" t="s">
        <v>83</v>
      </c>
      <c r="D65" s="129" t="s">
        <v>1588</v>
      </c>
      <c r="E65" s="123">
        <v>7646.4</v>
      </c>
      <c r="F65" s="232">
        <v>160</v>
      </c>
    </row>
    <row r="66" spans="1:6" x14ac:dyDescent="0.25">
      <c r="A66" s="73">
        <v>44353</v>
      </c>
      <c r="B66" s="32">
        <f t="shared" si="7"/>
        <v>44353</v>
      </c>
      <c r="C66" s="10" t="s">
        <v>84</v>
      </c>
      <c r="D66" s="129" t="s">
        <v>1589</v>
      </c>
      <c r="E66" s="123">
        <v>34692</v>
      </c>
      <c r="F66" s="232">
        <v>175</v>
      </c>
    </row>
    <row r="67" spans="1:6" x14ac:dyDescent="0.25">
      <c r="A67" s="73">
        <v>44353</v>
      </c>
      <c r="B67" s="32">
        <f t="shared" si="7"/>
        <v>44353</v>
      </c>
      <c r="C67" s="10" t="s">
        <v>85</v>
      </c>
      <c r="D67" s="129" t="s">
        <v>1589</v>
      </c>
      <c r="E67" s="123">
        <v>14868</v>
      </c>
      <c r="F67" s="232">
        <v>75</v>
      </c>
    </row>
    <row r="68" spans="1:6" x14ac:dyDescent="0.25">
      <c r="A68" s="73">
        <v>45478</v>
      </c>
      <c r="B68" s="32">
        <f t="shared" si="7"/>
        <v>45478</v>
      </c>
      <c r="C68" s="10" t="s">
        <v>86</v>
      </c>
      <c r="D68" s="129" t="s">
        <v>1572</v>
      </c>
      <c r="E68" s="123">
        <v>431.25</v>
      </c>
      <c r="F68" s="232">
        <v>5</v>
      </c>
    </row>
    <row r="69" spans="1:6" x14ac:dyDescent="0.25">
      <c r="A69" s="73">
        <v>45083</v>
      </c>
      <c r="B69" s="32">
        <f t="shared" si="7"/>
        <v>45083</v>
      </c>
      <c r="C69" s="10" t="s">
        <v>87</v>
      </c>
      <c r="D69" s="129" t="s">
        <v>2307</v>
      </c>
      <c r="E69" s="123">
        <v>4250</v>
      </c>
      <c r="F69" s="232">
        <v>50</v>
      </c>
    </row>
    <row r="70" spans="1:6" x14ac:dyDescent="0.25">
      <c r="A70" s="73">
        <v>45083</v>
      </c>
      <c r="B70" s="32">
        <f t="shared" si="7"/>
        <v>45083</v>
      </c>
      <c r="C70" s="10" t="s">
        <v>88</v>
      </c>
      <c r="D70" s="129" t="s">
        <v>1531</v>
      </c>
      <c r="E70" s="123">
        <v>4959</v>
      </c>
      <c r="F70" s="232">
        <v>15</v>
      </c>
    </row>
    <row r="71" spans="1:6" x14ac:dyDescent="0.25">
      <c r="A71" s="73">
        <v>45083</v>
      </c>
      <c r="B71" s="32">
        <f t="shared" si="7"/>
        <v>45083</v>
      </c>
      <c r="C71" s="10" t="s">
        <v>89</v>
      </c>
      <c r="D71" s="129" t="s">
        <v>544</v>
      </c>
      <c r="E71" s="123">
        <v>24438.01</v>
      </c>
      <c r="F71" s="232">
        <v>85</v>
      </c>
    </row>
    <row r="72" spans="1:6" x14ac:dyDescent="0.25">
      <c r="A72" s="73">
        <v>44353</v>
      </c>
      <c r="B72" s="32">
        <f t="shared" si="7"/>
        <v>44353</v>
      </c>
      <c r="C72" s="10" t="s">
        <v>90</v>
      </c>
      <c r="D72" s="129" t="s">
        <v>544</v>
      </c>
      <c r="E72" s="123">
        <v>279763</v>
      </c>
      <c r="F72" s="232">
        <v>1100</v>
      </c>
    </row>
    <row r="73" spans="1:6" x14ac:dyDescent="0.25">
      <c r="A73" s="73">
        <v>44353</v>
      </c>
      <c r="B73" s="32">
        <f t="shared" si="7"/>
        <v>44353</v>
      </c>
      <c r="C73" s="10" t="s">
        <v>91</v>
      </c>
      <c r="D73" s="129" t="s">
        <v>1575</v>
      </c>
      <c r="E73" s="123">
        <v>47890.542000000009</v>
      </c>
      <c r="F73" s="232">
        <v>147</v>
      </c>
    </row>
    <row r="74" spans="1:6" x14ac:dyDescent="0.25">
      <c r="A74" s="73">
        <v>44353</v>
      </c>
      <c r="B74" s="32">
        <f t="shared" si="7"/>
        <v>44353</v>
      </c>
      <c r="C74" s="10" t="s">
        <v>92</v>
      </c>
      <c r="D74" s="129" t="s">
        <v>1575</v>
      </c>
      <c r="E74" s="123">
        <v>95352.000000000015</v>
      </c>
      <c r="F74" s="232">
        <v>300</v>
      </c>
    </row>
    <row r="75" spans="1:6" x14ac:dyDescent="0.25">
      <c r="A75" s="73">
        <v>44353</v>
      </c>
      <c r="B75" s="32">
        <f t="shared" si="7"/>
        <v>44353</v>
      </c>
      <c r="C75" s="10" t="s">
        <v>93</v>
      </c>
      <c r="D75" s="129" t="s">
        <v>551</v>
      </c>
      <c r="E75" s="123">
        <v>139477.18</v>
      </c>
      <c r="F75" s="232">
        <v>289</v>
      </c>
    </row>
    <row r="76" spans="1:6" x14ac:dyDescent="0.25">
      <c r="A76" s="73">
        <v>45083</v>
      </c>
      <c r="B76" s="32">
        <f t="shared" si="7"/>
        <v>45083</v>
      </c>
      <c r="C76" s="10" t="s">
        <v>94</v>
      </c>
      <c r="D76" s="129" t="s">
        <v>2308</v>
      </c>
      <c r="E76" s="123">
        <v>29700</v>
      </c>
      <c r="F76" s="232">
        <v>396</v>
      </c>
    </row>
    <row r="77" spans="1:6" x14ac:dyDescent="0.25">
      <c r="A77" s="73">
        <v>44353</v>
      </c>
      <c r="B77" s="32">
        <f t="shared" si="7"/>
        <v>44353</v>
      </c>
      <c r="C77" s="10" t="s">
        <v>95</v>
      </c>
      <c r="D77" s="129" t="s">
        <v>1534</v>
      </c>
      <c r="E77" s="123">
        <v>1227.2</v>
      </c>
      <c r="F77" s="232">
        <v>4</v>
      </c>
    </row>
    <row r="78" spans="1:6" x14ac:dyDescent="0.25">
      <c r="A78" s="73">
        <v>44353</v>
      </c>
      <c r="B78" s="32">
        <f t="shared" si="7"/>
        <v>44353</v>
      </c>
      <c r="C78" s="10" t="s">
        <v>96</v>
      </c>
      <c r="D78" s="129" t="s">
        <v>1584</v>
      </c>
      <c r="E78" s="123">
        <v>5267.8031999999994</v>
      </c>
      <c r="F78" s="232">
        <v>24</v>
      </c>
    </row>
    <row r="79" spans="1:6" x14ac:dyDescent="0.25">
      <c r="A79" s="73">
        <v>44353</v>
      </c>
      <c r="B79" s="32">
        <f t="shared" si="7"/>
        <v>44353</v>
      </c>
      <c r="C79" s="10" t="s">
        <v>97</v>
      </c>
      <c r="D79" s="129" t="s">
        <v>1535</v>
      </c>
      <c r="E79" s="123">
        <v>1840.8000000000002</v>
      </c>
      <c r="F79" s="232">
        <v>6</v>
      </c>
    </row>
    <row r="80" spans="1:6" x14ac:dyDescent="0.25">
      <c r="A80" s="73">
        <v>44353</v>
      </c>
      <c r="B80" s="32">
        <f t="shared" si="7"/>
        <v>44353</v>
      </c>
      <c r="C80" s="10" t="s">
        <v>98</v>
      </c>
      <c r="D80" s="129" t="s">
        <v>2309</v>
      </c>
      <c r="E80" s="123">
        <v>4070.9999999999995</v>
      </c>
      <c r="F80" s="232">
        <v>30</v>
      </c>
    </row>
    <row r="81" spans="1:6" x14ac:dyDescent="0.25">
      <c r="A81" s="73">
        <v>44353</v>
      </c>
      <c r="B81" s="32">
        <f t="shared" si="7"/>
        <v>44353</v>
      </c>
      <c r="C81" s="10" t="s">
        <v>99</v>
      </c>
      <c r="D81" s="129" t="s">
        <v>541</v>
      </c>
      <c r="E81" s="123">
        <v>33488.400000000001</v>
      </c>
      <c r="F81" s="233">
        <v>86</v>
      </c>
    </row>
    <row r="82" spans="1:6" x14ac:dyDescent="0.25">
      <c r="A82" s="73">
        <v>44353</v>
      </c>
      <c r="B82" s="32">
        <f t="shared" si="7"/>
        <v>44353</v>
      </c>
      <c r="C82" s="10" t="s">
        <v>100</v>
      </c>
      <c r="D82" s="129" t="s">
        <v>1573</v>
      </c>
      <c r="E82" s="123">
        <v>5124.7400000000007</v>
      </c>
      <c r="F82" s="233">
        <v>43</v>
      </c>
    </row>
    <row r="83" spans="1:6" x14ac:dyDescent="0.25">
      <c r="A83" s="73">
        <v>44353</v>
      </c>
      <c r="B83" s="32">
        <f t="shared" si="7"/>
        <v>44353</v>
      </c>
      <c r="C83" s="10" t="s">
        <v>101</v>
      </c>
      <c r="D83" s="129" t="s">
        <v>1900</v>
      </c>
      <c r="E83" s="123">
        <v>141.60000000000002</v>
      </c>
      <c r="F83" s="233">
        <v>12</v>
      </c>
    </row>
    <row r="84" spans="1:6" x14ac:dyDescent="0.25">
      <c r="A84" s="73">
        <v>44353</v>
      </c>
      <c r="B84" s="32">
        <f t="shared" si="7"/>
        <v>44353</v>
      </c>
      <c r="C84" s="10" t="s">
        <v>102</v>
      </c>
      <c r="D84" s="129" t="s">
        <v>542</v>
      </c>
      <c r="E84" s="123">
        <v>807.5920000000001</v>
      </c>
      <c r="F84" s="233">
        <v>29</v>
      </c>
    </row>
    <row r="85" spans="1:6" x14ac:dyDescent="0.25">
      <c r="A85" s="73">
        <v>44353</v>
      </c>
      <c r="B85" s="32">
        <f t="shared" si="7"/>
        <v>44353</v>
      </c>
      <c r="C85" s="10" t="s">
        <v>103</v>
      </c>
      <c r="D85" s="129" t="s">
        <v>543</v>
      </c>
      <c r="E85" s="123">
        <v>142.78</v>
      </c>
      <c r="F85" s="233">
        <v>11</v>
      </c>
    </row>
    <row r="86" spans="1:6" x14ac:dyDescent="0.25">
      <c r="A86" s="73">
        <v>44353</v>
      </c>
      <c r="B86" s="32">
        <f t="shared" si="7"/>
        <v>44353</v>
      </c>
      <c r="C86" s="10" t="s">
        <v>104</v>
      </c>
      <c r="D86" s="129" t="s">
        <v>1574</v>
      </c>
      <c r="E86" s="123">
        <v>159.30000000000001</v>
      </c>
      <c r="F86" s="233">
        <v>3</v>
      </c>
    </row>
    <row r="87" spans="1:6" x14ac:dyDescent="0.25">
      <c r="A87" s="73">
        <v>44353</v>
      </c>
      <c r="B87" s="32">
        <f t="shared" si="7"/>
        <v>44353</v>
      </c>
      <c r="C87" s="10" t="s">
        <v>105</v>
      </c>
      <c r="D87" s="129" t="s">
        <v>1574</v>
      </c>
      <c r="E87" s="123">
        <v>798.27</v>
      </c>
      <c r="F87" s="233">
        <v>123</v>
      </c>
    </row>
    <row r="88" spans="1:6" x14ac:dyDescent="0.25">
      <c r="A88" s="73">
        <v>44353</v>
      </c>
      <c r="B88" s="32">
        <f t="shared" si="7"/>
        <v>44353</v>
      </c>
      <c r="C88" s="10" t="s">
        <v>106</v>
      </c>
      <c r="D88" s="129" t="s">
        <v>545</v>
      </c>
      <c r="E88" s="123">
        <v>831.90000000000009</v>
      </c>
      <c r="F88" s="233">
        <v>3</v>
      </c>
    </row>
    <row r="89" spans="1:6" x14ac:dyDescent="0.25">
      <c r="A89" s="73">
        <v>44353</v>
      </c>
      <c r="B89" s="32">
        <f t="shared" si="7"/>
        <v>44353</v>
      </c>
      <c r="C89" s="10" t="s">
        <v>107</v>
      </c>
      <c r="D89" s="129" t="s">
        <v>546</v>
      </c>
      <c r="E89" s="123">
        <v>660.8</v>
      </c>
      <c r="F89" s="233">
        <v>16</v>
      </c>
    </row>
    <row r="90" spans="1:6" x14ac:dyDescent="0.25">
      <c r="A90" s="73">
        <v>44353</v>
      </c>
      <c r="B90" s="32">
        <f t="shared" si="7"/>
        <v>44353</v>
      </c>
      <c r="C90" s="10" t="s">
        <v>108</v>
      </c>
      <c r="D90" s="129" t="s">
        <v>546</v>
      </c>
      <c r="E90" s="123">
        <v>289.09999999999997</v>
      </c>
      <c r="F90" s="233">
        <v>7</v>
      </c>
    </row>
    <row r="91" spans="1:6" x14ac:dyDescent="0.25">
      <c r="A91" s="73">
        <v>44353</v>
      </c>
      <c r="B91" s="32">
        <f t="shared" si="7"/>
        <v>44353</v>
      </c>
      <c r="C91" s="10" t="s">
        <v>109</v>
      </c>
      <c r="D91" s="129" t="s">
        <v>547</v>
      </c>
      <c r="E91" s="123">
        <v>76.7</v>
      </c>
      <c r="F91" s="233">
        <v>1</v>
      </c>
    </row>
    <row r="92" spans="1:6" x14ac:dyDescent="0.25">
      <c r="A92" s="73">
        <v>44353</v>
      </c>
      <c r="B92" s="32">
        <f t="shared" si="7"/>
        <v>44353</v>
      </c>
      <c r="C92" s="10" t="s">
        <v>110</v>
      </c>
      <c r="D92" s="129" t="s">
        <v>1901</v>
      </c>
      <c r="E92" s="123">
        <v>13008.32</v>
      </c>
      <c r="F92" s="233">
        <v>212</v>
      </c>
    </row>
    <row r="93" spans="1:6" x14ac:dyDescent="0.25">
      <c r="A93" s="73">
        <v>44353</v>
      </c>
      <c r="B93" s="32">
        <f t="shared" si="7"/>
        <v>44353</v>
      </c>
      <c r="C93" s="10" t="s">
        <v>111</v>
      </c>
      <c r="D93" s="129" t="s">
        <v>552</v>
      </c>
      <c r="E93" s="123">
        <v>3068</v>
      </c>
      <c r="F93" s="233">
        <v>26</v>
      </c>
    </row>
    <row r="94" spans="1:6" x14ac:dyDescent="0.25">
      <c r="A94" s="73">
        <v>45099</v>
      </c>
      <c r="B94" s="32">
        <f t="shared" si="7"/>
        <v>45099</v>
      </c>
      <c r="C94" s="10" t="s">
        <v>113</v>
      </c>
      <c r="D94" s="129" t="s">
        <v>1576</v>
      </c>
      <c r="E94" s="122">
        <v>1132.8</v>
      </c>
      <c r="F94" s="233">
        <v>4</v>
      </c>
    </row>
    <row r="95" spans="1:6" x14ac:dyDescent="0.25">
      <c r="A95" s="73">
        <v>45099</v>
      </c>
      <c r="B95" s="32">
        <f t="shared" si="7"/>
        <v>45099</v>
      </c>
      <c r="C95" s="10" t="s">
        <v>114</v>
      </c>
      <c r="D95" s="129" t="s">
        <v>278</v>
      </c>
      <c r="E95" s="122">
        <v>7929.5999999999995</v>
      </c>
      <c r="F95" s="233">
        <v>24</v>
      </c>
    </row>
    <row r="96" spans="1:6" x14ac:dyDescent="0.25">
      <c r="A96" s="73">
        <v>45100</v>
      </c>
      <c r="B96" s="33">
        <v>45100</v>
      </c>
      <c r="C96" s="10" t="s">
        <v>115</v>
      </c>
      <c r="D96" s="129" t="s">
        <v>288</v>
      </c>
      <c r="E96" s="122">
        <v>460.2</v>
      </c>
      <c r="F96" s="233">
        <v>2</v>
      </c>
    </row>
    <row r="97" spans="1:6" x14ac:dyDescent="0.25">
      <c r="A97" s="73">
        <v>45100</v>
      </c>
      <c r="B97" s="33">
        <v>45100</v>
      </c>
      <c r="C97" s="10" t="s">
        <v>116</v>
      </c>
      <c r="D97" s="129" t="s">
        <v>1577</v>
      </c>
      <c r="E97" s="122">
        <v>8579.19</v>
      </c>
      <c r="F97" s="233">
        <v>74</v>
      </c>
    </row>
    <row r="98" spans="1:6" x14ac:dyDescent="0.25">
      <c r="A98" s="73">
        <v>45100</v>
      </c>
      <c r="B98" s="33">
        <v>45100</v>
      </c>
      <c r="C98" s="10" t="s">
        <v>117</v>
      </c>
      <c r="D98" s="129" t="s">
        <v>1577</v>
      </c>
      <c r="E98" s="122">
        <v>20650</v>
      </c>
      <c r="F98" s="233">
        <v>250</v>
      </c>
    </row>
    <row r="99" spans="1:6" x14ac:dyDescent="0.25">
      <c r="A99" s="73">
        <v>45103</v>
      </c>
      <c r="B99" s="33">
        <v>45103</v>
      </c>
      <c r="C99" s="10" t="s">
        <v>118</v>
      </c>
      <c r="D99" s="129" t="s">
        <v>1902</v>
      </c>
      <c r="E99" s="122">
        <v>885</v>
      </c>
      <c r="F99" s="233">
        <v>5</v>
      </c>
    </row>
    <row r="100" spans="1:6" x14ac:dyDescent="0.25">
      <c r="A100" s="73">
        <v>45103</v>
      </c>
      <c r="B100" s="33">
        <v>45103</v>
      </c>
      <c r="C100" s="10" t="s">
        <v>119</v>
      </c>
      <c r="D100" s="129" t="s">
        <v>1903</v>
      </c>
      <c r="E100" s="122">
        <v>1958.8</v>
      </c>
      <c r="F100" s="233">
        <v>16</v>
      </c>
    </row>
    <row r="101" spans="1:6" x14ac:dyDescent="0.25">
      <c r="A101" s="73">
        <v>45103</v>
      </c>
      <c r="B101" s="33">
        <v>45103</v>
      </c>
      <c r="C101" s="10" t="s">
        <v>120</v>
      </c>
      <c r="D101" s="129" t="s">
        <v>554</v>
      </c>
      <c r="E101" s="122">
        <v>7974.9710000000005</v>
      </c>
      <c r="F101" s="233">
        <v>29</v>
      </c>
    </row>
    <row r="102" spans="1:6" x14ac:dyDescent="0.25">
      <c r="A102" s="73">
        <v>45103</v>
      </c>
      <c r="B102" s="33">
        <v>45103</v>
      </c>
      <c r="C102" s="10" t="s">
        <v>121</v>
      </c>
      <c r="D102" s="129" t="s">
        <v>555</v>
      </c>
      <c r="E102" s="122">
        <v>265.5</v>
      </c>
      <c r="F102" s="233">
        <v>3</v>
      </c>
    </row>
    <row r="103" spans="1:6" x14ac:dyDescent="0.25">
      <c r="A103" s="73">
        <v>45103</v>
      </c>
      <c r="B103" s="33">
        <v>45103</v>
      </c>
      <c r="C103" s="10" t="s">
        <v>122</v>
      </c>
      <c r="D103" s="129" t="s">
        <v>1428</v>
      </c>
      <c r="E103" s="122">
        <v>1805.3999999999999</v>
      </c>
      <c r="F103" s="233">
        <v>18</v>
      </c>
    </row>
    <row r="104" spans="1:6" x14ac:dyDescent="0.25">
      <c r="A104" s="73">
        <v>45103</v>
      </c>
      <c r="B104" s="33">
        <v>45103</v>
      </c>
      <c r="C104" s="10" t="s">
        <v>123</v>
      </c>
      <c r="D104" s="129" t="s">
        <v>556</v>
      </c>
      <c r="E104" s="122">
        <v>76.7</v>
      </c>
      <c r="F104" s="233">
        <v>1</v>
      </c>
    </row>
    <row r="105" spans="1:6" x14ac:dyDescent="0.25">
      <c r="A105" s="73">
        <v>45103</v>
      </c>
      <c r="B105" s="33">
        <v>45103</v>
      </c>
      <c r="C105" s="10" t="s">
        <v>124</v>
      </c>
      <c r="D105" s="129" t="s">
        <v>1578</v>
      </c>
      <c r="E105" s="122">
        <v>17927.090999999997</v>
      </c>
      <c r="F105" s="233">
        <v>5300</v>
      </c>
    </row>
    <row r="106" spans="1:6" x14ac:dyDescent="0.25">
      <c r="A106" s="73">
        <v>45103</v>
      </c>
      <c r="B106" s="33">
        <v>45103</v>
      </c>
      <c r="C106" s="10" t="s">
        <v>125</v>
      </c>
      <c r="D106" s="129" t="s">
        <v>1579</v>
      </c>
      <c r="E106" s="122">
        <v>23339.219999999998</v>
      </c>
      <c r="F106" s="233">
        <v>5700</v>
      </c>
    </row>
    <row r="107" spans="1:6" x14ac:dyDescent="0.25">
      <c r="A107" s="73">
        <v>45103</v>
      </c>
      <c r="B107" s="33">
        <v>45103</v>
      </c>
      <c r="C107" s="10" t="s">
        <v>126</v>
      </c>
      <c r="D107" s="129" t="s">
        <v>1580</v>
      </c>
      <c r="E107" s="122">
        <v>3440.29</v>
      </c>
      <c r="F107" s="233">
        <v>4900</v>
      </c>
    </row>
    <row r="108" spans="1:6" x14ac:dyDescent="0.25">
      <c r="A108" s="73">
        <v>45103</v>
      </c>
      <c r="B108" s="33">
        <v>45103</v>
      </c>
      <c r="C108" s="10" t="s">
        <v>127</v>
      </c>
      <c r="D108" s="129" t="s">
        <v>1578</v>
      </c>
      <c r="E108" s="122">
        <v>33824.699999999997</v>
      </c>
      <c r="F108" s="233">
        <v>100</v>
      </c>
    </row>
    <row r="109" spans="1:6" x14ac:dyDescent="0.25">
      <c r="A109" s="73">
        <v>45103</v>
      </c>
      <c r="B109" s="33">
        <v>45103</v>
      </c>
      <c r="C109" s="10" t="s">
        <v>128</v>
      </c>
      <c r="D109" s="129" t="s">
        <v>1579</v>
      </c>
      <c r="E109" s="122">
        <v>40946</v>
      </c>
      <c r="F109" s="233">
        <v>100</v>
      </c>
    </row>
    <row r="110" spans="1:6" x14ac:dyDescent="0.25">
      <c r="A110" s="73">
        <v>45103</v>
      </c>
      <c r="B110" s="33">
        <v>45103</v>
      </c>
      <c r="C110" s="10" t="s">
        <v>129</v>
      </c>
      <c r="D110" s="129" t="s">
        <v>1580</v>
      </c>
      <c r="E110" s="122">
        <v>7020.9999999999991</v>
      </c>
      <c r="F110" s="233">
        <v>100</v>
      </c>
    </row>
    <row r="111" spans="1:6" x14ac:dyDescent="0.25">
      <c r="A111" s="73">
        <v>45103</v>
      </c>
      <c r="B111" s="33">
        <v>45103</v>
      </c>
      <c r="C111" s="10" t="s">
        <v>130</v>
      </c>
      <c r="D111" s="129" t="s">
        <v>1904</v>
      </c>
      <c r="E111" s="122">
        <v>20060</v>
      </c>
      <c r="F111" s="233">
        <v>40</v>
      </c>
    </row>
    <row r="112" spans="1:6" x14ac:dyDescent="0.25">
      <c r="A112" s="73">
        <v>45103</v>
      </c>
      <c r="B112" s="33">
        <v>45103</v>
      </c>
      <c r="C112" s="10" t="s">
        <v>131</v>
      </c>
      <c r="D112" s="129" t="s">
        <v>557</v>
      </c>
      <c r="E112" s="122">
        <v>236</v>
      </c>
      <c r="F112" s="233">
        <v>1</v>
      </c>
    </row>
    <row r="113" spans="1:6" x14ac:dyDescent="0.25">
      <c r="A113" s="73">
        <v>44353</v>
      </c>
      <c r="B113" s="32">
        <f t="shared" si="7"/>
        <v>44353</v>
      </c>
      <c r="C113" s="10" t="s">
        <v>132</v>
      </c>
      <c r="D113" s="129" t="s">
        <v>558</v>
      </c>
      <c r="E113" s="122">
        <v>2737.6</v>
      </c>
      <c r="F113" s="233">
        <v>8</v>
      </c>
    </row>
    <row r="114" spans="1:6" x14ac:dyDescent="0.25">
      <c r="A114" s="73">
        <v>44353</v>
      </c>
      <c r="B114" s="32">
        <f t="shared" si="7"/>
        <v>44353</v>
      </c>
      <c r="C114" s="10" t="s">
        <v>133</v>
      </c>
      <c r="D114" s="129" t="s">
        <v>559</v>
      </c>
      <c r="E114" s="122">
        <v>2607.8000000000002</v>
      </c>
      <c r="F114" s="233">
        <v>17</v>
      </c>
    </row>
    <row r="115" spans="1:6" x14ac:dyDescent="0.25">
      <c r="A115" s="73">
        <v>44353</v>
      </c>
      <c r="B115" s="32">
        <f t="shared" si="7"/>
        <v>44353</v>
      </c>
      <c r="C115" s="10" t="s">
        <v>134</v>
      </c>
      <c r="D115" s="129" t="s">
        <v>560</v>
      </c>
      <c r="E115" s="122">
        <v>1416</v>
      </c>
      <c r="F115" s="233">
        <v>6</v>
      </c>
    </row>
    <row r="116" spans="1:6" x14ac:dyDescent="0.25">
      <c r="A116" s="73">
        <v>44353</v>
      </c>
      <c r="B116" s="32">
        <f t="shared" si="7"/>
        <v>44353</v>
      </c>
      <c r="C116" s="10" t="s">
        <v>135</v>
      </c>
      <c r="D116" s="129" t="s">
        <v>561</v>
      </c>
      <c r="E116" s="122">
        <v>536.9</v>
      </c>
      <c r="F116" s="233">
        <v>7</v>
      </c>
    </row>
    <row r="117" spans="1:6" x14ac:dyDescent="0.25">
      <c r="A117" s="73">
        <v>44353</v>
      </c>
      <c r="B117" s="32">
        <f t="shared" si="7"/>
        <v>44353</v>
      </c>
      <c r="C117" s="10" t="s">
        <v>136</v>
      </c>
      <c r="D117" s="129" t="s">
        <v>561</v>
      </c>
      <c r="E117" s="122">
        <v>5251</v>
      </c>
      <c r="F117" s="233">
        <v>50</v>
      </c>
    </row>
    <row r="118" spans="1:6" x14ac:dyDescent="0.25">
      <c r="A118" s="73">
        <v>44353</v>
      </c>
      <c r="B118" s="32">
        <f t="shared" si="7"/>
        <v>44353</v>
      </c>
      <c r="C118" s="10" t="s">
        <v>137</v>
      </c>
      <c r="D118" s="129" t="s">
        <v>1905</v>
      </c>
      <c r="E118" s="122">
        <v>2714</v>
      </c>
      <c r="F118" s="233">
        <v>10</v>
      </c>
    </row>
    <row r="119" spans="1:6" x14ac:dyDescent="0.25">
      <c r="A119" s="73">
        <v>44353</v>
      </c>
      <c r="B119" s="32">
        <f t="shared" si="7"/>
        <v>44353</v>
      </c>
      <c r="C119" s="10" t="s">
        <v>138</v>
      </c>
      <c r="D119" s="129" t="s">
        <v>562</v>
      </c>
      <c r="E119" s="122">
        <v>7682.2130000000006</v>
      </c>
      <c r="F119" s="233">
        <v>133</v>
      </c>
    </row>
    <row r="120" spans="1:6" x14ac:dyDescent="0.25">
      <c r="A120" s="73">
        <v>44353</v>
      </c>
      <c r="B120" s="32">
        <f t="shared" si="7"/>
        <v>44353</v>
      </c>
      <c r="C120" s="10" t="s">
        <v>139</v>
      </c>
      <c r="D120" s="129" t="s">
        <v>562</v>
      </c>
      <c r="E120" s="122">
        <v>82.6</v>
      </c>
      <c r="F120" s="233">
        <v>1</v>
      </c>
    </row>
    <row r="121" spans="1:6" x14ac:dyDescent="0.25">
      <c r="A121" s="73">
        <v>44353</v>
      </c>
      <c r="B121" s="32">
        <f t="shared" si="7"/>
        <v>44353</v>
      </c>
      <c r="C121" s="10" t="s">
        <v>140</v>
      </c>
      <c r="D121" s="129" t="s">
        <v>1581</v>
      </c>
      <c r="E121" s="122">
        <v>12534.137000000001</v>
      </c>
      <c r="F121" s="233">
        <v>217</v>
      </c>
    </row>
    <row r="122" spans="1:6" x14ac:dyDescent="0.25">
      <c r="A122" s="73">
        <v>44353</v>
      </c>
      <c r="B122" s="32">
        <f t="shared" si="7"/>
        <v>44353</v>
      </c>
      <c r="C122" s="10" t="s">
        <v>141</v>
      </c>
      <c r="D122" s="129" t="s">
        <v>563</v>
      </c>
      <c r="E122" s="122">
        <v>1416</v>
      </c>
      <c r="F122" s="233">
        <v>10</v>
      </c>
    </row>
    <row r="123" spans="1:6" x14ac:dyDescent="0.25">
      <c r="A123" s="73">
        <v>44353</v>
      </c>
      <c r="B123" s="32">
        <f t="shared" si="7"/>
        <v>44353</v>
      </c>
      <c r="C123" s="10" t="s">
        <v>142</v>
      </c>
      <c r="D123" s="129" t="s">
        <v>1906</v>
      </c>
      <c r="E123" s="122">
        <v>29057.5</v>
      </c>
      <c r="F123" s="233">
        <v>197</v>
      </c>
    </row>
    <row r="124" spans="1:6" x14ac:dyDescent="0.25">
      <c r="A124" s="73">
        <v>44353</v>
      </c>
      <c r="B124" s="32">
        <f t="shared" si="7"/>
        <v>44353</v>
      </c>
      <c r="C124" s="10" t="s">
        <v>143</v>
      </c>
      <c r="D124" s="129" t="s">
        <v>1582</v>
      </c>
      <c r="E124" s="122">
        <v>2607.7999999999997</v>
      </c>
      <c r="F124" s="233">
        <v>13</v>
      </c>
    </row>
    <row r="125" spans="1:6" x14ac:dyDescent="0.25">
      <c r="A125" s="73">
        <v>44353</v>
      </c>
      <c r="B125" s="32">
        <f t="shared" si="7"/>
        <v>44353</v>
      </c>
      <c r="C125" s="10" t="s">
        <v>144</v>
      </c>
      <c r="D125" s="129" t="s">
        <v>1907</v>
      </c>
      <c r="E125" s="122">
        <v>4720</v>
      </c>
      <c r="F125" s="233">
        <v>32</v>
      </c>
    </row>
    <row r="126" spans="1:6" x14ac:dyDescent="0.25">
      <c r="A126" s="73">
        <v>44353</v>
      </c>
      <c r="B126" s="32">
        <f t="shared" si="7"/>
        <v>44353</v>
      </c>
      <c r="C126" s="10" t="s">
        <v>145</v>
      </c>
      <c r="D126" s="129" t="s">
        <v>564</v>
      </c>
      <c r="E126" s="122">
        <v>160.12599999999998</v>
      </c>
      <c r="F126" s="233">
        <v>1</v>
      </c>
    </row>
    <row r="127" spans="1:6" x14ac:dyDescent="0.25">
      <c r="A127" s="73">
        <v>44353</v>
      </c>
      <c r="B127" s="32">
        <f t="shared" si="7"/>
        <v>44353</v>
      </c>
      <c r="C127" s="10" t="s">
        <v>146</v>
      </c>
      <c r="D127" s="129" t="s">
        <v>882</v>
      </c>
      <c r="E127" s="122">
        <v>6767.3</v>
      </c>
      <c r="F127" s="233">
        <v>37</v>
      </c>
    </row>
    <row r="128" spans="1:6" x14ac:dyDescent="0.25">
      <c r="A128" s="73">
        <v>44353</v>
      </c>
      <c r="B128" s="32">
        <f t="shared" si="7"/>
        <v>44353</v>
      </c>
      <c r="C128" s="10" t="s">
        <v>147</v>
      </c>
      <c r="D128" s="129" t="s">
        <v>565</v>
      </c>
      <c r="E128" s="122">
        <v>224.2</v>
      </c>
      <c r="F128" s="233">
        <v>1</v>
      </c>
    </row>
    <row r="129" spans="1:6" x14ac:dyDescent="0.25">
      <c r="A129" s="73">
        <v>45083</v>
      </c>
      <c r="B129" s="32">
        <f t="shared" si="7"/>
        <v>45083</v>
      </c>
      <c r="C129" s="10" t="s">
        <v>148</v>
      </c>
      <c r="D129" s="129" t="s">
        <v>1908</v>
      </c>
      <c r="E129" s="122">
        <v>2803.68</v>
      </c>
      <c r="F129" s="233">
        <v>24</v>
      </c>
    </row>
    <row r="130" spans="1:6" x14ac:dyDescent="0.25">
      <c r="A130" s="73">
        <v>45000</v>
      </c>
      <c r="B130" s="32">
        <f>+A130</f>
        <v>45000</v>
      </c>
      <c r="C130" s="10" t="s">
        <v>149</v>
      </c>
      <c r="D130" s="129" t="s">
        <v>566</v>
      </c>
      <c r="E130" s="122">
        <v>3245</v>
      </c>
      <c r="F130" s="233">
        <v>11</v>
      </c>
    </row>
    <row r="131" spans="1:6" x14ac:dyDescent="0.25">
      <c r="A131" s="73">
        <v>44987</v>
      </c>
      <c r="B131" s="32">
        <f t="shared" ref="B131:B139" si="8">+A131</f>
        <v>44987</v>
      </c>
      <c r="C131" s="10" t="s">
        <v>150</v>
      </c>
      <c r="D131" s="129" t="s">
        <v>567</v>
      </c>
      <c r="E131" s="122">
        <v>3634.4000000000005</v>
      </c>
      <c r="F131" s="234">
        <v>14</v>
      </c>
    </row>
    <row r="132" spans="1:6" x14ac:dyDescent="0.25">
      <c r="A132" s="73">
        <v>45000</v>
      </c>
      <c r="B132" s="32">
        <f t="shared" si="8"/>
        <v>45000</v>
      </c>
      <c r="C132" s="10" t="s">
        <v>151</v>
      </c>
      <c r="D132" s="129" t="s">
        <v>568</v>
      </c>
      <c r="E132" s="122">
        <v>27621.203999999998</v>
      </c>
      <c r="F132" s="234">
        <v>60</v>
      </c>
    </row>
    <row r="133" spans="1:6" x14ac:dyDescent="0.25">
      <c r="A133" s="73">
        <v>44635</v>
      </c>
      <c r="B133" s="32">
        <f t="shared" si="8"/>
        <v>44635</v>
      </c>
      <c r="C133" s="10" t="s">
        <v>152</v>
      </c>
      <c r="D133" s="129" t="s">
        <v>569</v>
      </c>
      <c r="E133" s="122">
        <v>61.595999999999997</v>
      </c>
      <c r="F133" s="234">
        <v>9</v>
      </c>
    </row>
    <row r="134" spans="1:6" x14ac:dyDescent="0.25">
      <c r="A134" s="73">
        <v>44635</v>
      </c>
      <c r="B134" s="32">
        <f t="shared" si="8"/>
        <v>44635</v>
      </c>
      <c r="C134" s="10" t="s">
        <v>153</v>
      </c>
      <c r="D134" s="129" t="s">
        <v>1909</v>
      </c>
      <c r="E134" s="122">
        <v>2950</v>
      </c>
      <c r="F134" s="234">
        <v>20</v>
      </c>
    </row>
    <row r="135" spans="1:6" x14ac:dyDescent="0.25">
      <c r="A135" s="73">
        <v>44635</v>
      </c>
      <c r="B135" s="32">
        <f t="shared" si="8"/>
        <v>44635</v>
      </c>
      <c r="C135" s="10" t="s">
        <v>154</v>
      </c>
      <c r="D135" s="129" t="s">
        <v>1910</v>
      </c>
      <c r="E135" s="122">
        <v>360136</v>
      </c>
      <c r="F135" s="234">
        <v>280</v>
      </c>
    </row>
    <row r="136" spans="1:6" x14ac:dyDescent="0.25">
      <c r="A136" s="73">
        <v>44353</v>
      </c>
      <c r="B136" s="32">
        <f t="shared" si="8"/>
        <v>44353</v>
      </c>
      <c r="C136" s="10" t="s">
        <v>155</v>
      </c>
      <c r="D136" s="129" t="s">
        <v>1583</v>
      </c>
      <c r="E136" s="122">
        <v>72865</v>
      </c>
      <c r="F136" s="234">
        <v>76</v>
      </c>
    </row>
    <row r="137" spans="1:6" x14ac:dyDescent="0.25">
      <c r="A137" s="73">
        <v>44353</v>
      </c>
      <c r="B137" s="32">
        <f t="shared" si="8"/>
        <v>44353</v>
      </c>
      <c r="C137" s="10" t="s">
        <v>156</v>
      </c>
      <c r="D137" s="129" t="s">
        <v>1583</v>
      </c>
      <c r="E137" s="122">
        <v>127440.00000000001</v>
      </c>
      <c r="F137" s="234">
        <v>200</v>
      </c>
    </row>
    <row r="138" spans="1:6" x14ac:dyDescent="0.25">
      <c r="A138" s="73">
        <v>44353</v>
      </c>
      <c r="B138" s="32">
        <f t="shared" si="8"/>
        <v>44353</v>
      </c>
      <c r="C138" s="10" t="s">
        <v>157</v>
      </c>
      <c r="D138" s="129" t="s">
        <v>574</v>
      </c>
      <c r="E138" s="122">
        <v>329.99880000000002</v>
      </c>
      <c r="F138" s="234">
        <v>1</v>
      </c>
    </row>
    <row r="139" spans="1:6" x14ac:dyDescent="0.25">
      <c r="A139" s="73">
        <v>44353</v>
      </c>
      <c r="B139" s="32">
        <f t="shared" si="8"/>
        <v>44353</v>
      </c>
      <c r="C139" s="10" t="s">
        <v>158</v>
      </c>
      <c r="D139" s="129" t="s">
        <v>575</v>
      </c>
      <c r="E139" s="122">
        <v>277.99619999999999</v>
      </c>
      <c r="F139" s="234">
        <v>1</v>
      </c>
    </row>
    <row r="140" spans="1:6" x14ac:dyDescent="0.25">
      <c r="A140" s="73">
        <v>45000</v>
      </c>
      <c r="B140" s="32">
        <f t="shared" si="6"/>
        <v>45000</v>
      </c>
      <c r="C140" s="10" t="s">
        <v>159</v>
      </c>
      <c r="D140" s="129" t="s">
        <v>576</v>
      </c>
      <c r="E140" s="122">
        <v>3009</v>
      </c>
      <c r="F140" s="234">
        <v>34</v>
      </c>
    </row>
    <row r="141" spans="1:6" x14ac:dyDescent="0.25">
      <c r="A141" s="73">
        <v>45000</v>
      </c>
      <c r="B141" s="32">
        <f t="shared" si="6"/>
        <v>45000</v>
      </c>
      <c r="C141" s="10" t="s">
        <v>160</v>
      </c>
      <c r="D141" s="129" t="s">
        <v>576</v>
      </c>
      <c r="E141" s="122">
        <v>100.3</v>
      </c>
      <c r="F141" s="234">
        <v>1</v>
      </c>
    </row>
    <row r="142" spans="1:6" x14ac:dyDescent="0.25">
      <c r="A142" s="73">
        <v>44635</v>
      </c>
      <c r="B142" s="32">
        <f t="shared" si="6"/>
        <v>44635</v>
      </c>
      <c r="C142" s="10" t="s">
        <v>161</v>
      </c>
      <c r="D142" s="129" t="s">
        <v>1911</v>
      </c>
      <c r="E142" s="122">
        <v>16354.800000000001</v>
      </c>
      <c r="F142" s="234">
        <v>14</v>
      </c>
    </row>
    <row r="143" spans="1:6" x14ac:dyDescent="0.25">
      <c r="A143" s="73">
        <v>44353</v>
      </c>
      <c r="B143" s="32">
        <f t="shared" si="6"/>
        <v>44353</v>
      </c>
      <c r="C143" s="10" t="s">
        <v>162</v>
      </c>
      <c r="D143" s="129" t="s">
        <v>1532</v>
      </c>
      <c r="E143" s="122">
        <v>3835</v>
      </c>
      <c r="F143" s="234">
        <v>25</v>
      </c>
    </row>
    <row r="144" spans="1:6" x14ac:dyDescent="0.25">
      <c r="A144" s="73">
        <v>44353</v>
      </c>
      <c r="B144" s="32">
        <f t="shared" si="6"/>
        <v>44353</v>
      </c>
      <c r="C144" s="10" t="s">
        <v>163</v>
      </c>
      <c r="D144" s="129" t="s">
        <v>1533</v>
      </c>
      <c r="E144" s="122">
        <v>1711</v>
      </c>
      <c r="F144" s="234">
        <v>10</v>
      </c>
    </row>
    <row r="145" spans="1:11" x14ac:dyDescent="0.25">
      <c r="A145" s="73">
        <v>44353</v>
      </c>
      <c r="B145" s="32">
        <f t="shared" si="6"/>
        <v>44353</v>
      </c>
      <c r="C145" s="10" t="s">
        <v>164</v>
      </c>
      <c r="D145" s="129" t="s">
        <v>1587</v>
      </c>
      <c r="E145" s="122">
        <v>3083.34</v>
      </c>
      <c r="F145" s="234">
        <v>78</v>
      </c>
    </row>
    <row r="146" spans="1:11" x14ac:dyDescent="0.25">
      <c r="A146" s="73">
        <v>44353</v>
      </c>
      <c r="B146" s="32">
        <f t="shared" si="6"/>
        <v>44353</v>
      </c>
      <c r="C146" s="10" t="s">
        <v>165</v>
      </c>
      <c r="D146" s="129" t="s">
        <v>577</v>
      </c>
      <c r="E146" s="122">
        <v>4277.5</v>
      </c>
      <c r="F146" s="234">
        <v>25</v>
      </c>
    </row>
    <row r="147" spans="1:11" x14ac:dyDescent="0.25">
      <c r="A147" s="73">
        <v>45449</v>
      </c>
      <c r="B147" s="32">
        <f t="shared" si="6"/>
        <v>45449</v>
      </c>
      <c r="C147" s="10" t="s">
        <v>166</v>
      </c>
      <c r="D147" s="129" t="s">
        <v>577</v>
      </c>
      <c r="E147" s="122">
        <v>1770</v>
      </c>
      <c r="F147" s="234">
        <v>30</v>
      </c>
    </row>
    <row r="148" spans="1:11" x14ac:dyDescent="0.25">
      <c r="A148" s="73">
        <v>45449</v>
      </c>
      <c r="B148" s="32">
        <f t="shared" si="6"/>
        <v>45449</v>
      </c>
      <c r="C148" s="10" t="s">
        <v>167</v>
      </c>
      <c r="D148" s="129" t="s">
        <v>1590</v>
      </c>
      <c r="E148" s="122">
        <v>32874.799999999996</v>
      </c>
      <c r="F148" s="234">
        <v>28</v>
      </c>
    </row>
    <row r="149" spans="1:11" s="2" customFormat="1" x14ac:dyDescent="0.25">
      <c r="A149" s="78">
        <v>45449</v>
      </c>
      <c r="B149" s="61">
        <f t="shared" ref="B149" si="9">+A149</f>
        <v>45449</v>
      </c>
      <c r="C149" s="62" t="s">
        <v>168</v>
      </c>
      <c r="D149" s="132" t="s">
        <v>279</v>
      </c>
      <c r="E149" s="181">
        <v>767</v>
      </c>
      <c r="F149" s="235">
        <v>1</v>
      </c>
    </row>
    <row r="150" spans="1:11" x14ac:dyDescent="0.25">
      <c r="A150" s="133" t="s">
        <v>5</v>
      </c>
      <c r="B150" s="80"/>
      <c r="C150" s="80"/>
      <c r="D150" s="134"/>
      <c r="E150" s="182">
        <f>SUBTOTAL(109,Tabla4[Valor RD$])</f>
        <v>1846441.6395779999</v>
      </c>
      <c r="F150" s="114"/>
    </row>
    <row r="151" spans="1:11" x14ac:dyDescent="0.25">
      <c r="A151" s="11"/>
      <c r="B151" s="11"/>
      <c r="D151" s="4"/>
      <c r="E151" s="19"/>
      <c r="F151" s="39"/>
    </row>
    <row r="152" spans="1:11" x14ac:dyDescent="0.25">
      <c r="A152" s="254" t="s">
        <v>292</v>
      </c>
      <c r="B152" s="254"/>
      <c r="C152" s="254"/>
      <c r="D152" s="254"/>
      <c r="E152" s="254"/>
      <c r="F152" s="254"/>
      <c r="G152" s="34"/>
      <c r="H152" s="34"/>
      <c r="I152" s="37"/>
      <c r="J152" s="47"/>
      <c r="K152" s="35"/>
    </row>
    <row r="153" spans="1:11" x14ac:dyDescent="0.25">
      <c r="A153" s="56" t="s">
        <v>51</v>
      </c>
      <c r="B153" s="56" t="s">
        <v>52</v>
      </c>
      <c r="C153" s="57" t="s">
        <v>53</v>
      </c>
      <c r="D153" s="58" t="s">
        <v>0</v>
      </c>
      <c r="E153" s="59" t="s">
        <v>1</v>
      </c>
      <c r="F153" s="60" t="s">
        <v>2</v>
      </c>
      <c r="G153" s="34"/>
      <c r="H153" s="34"/>
      <c r="I153" s="37"/>
      <c r="J153" s="47"/>
      <c r="K153" s="35"/>
    </row>
    <row r="154" spans="1:11" ht="31.5" x14ac:dyDescent="0.25">
      <c r="A154" s="32">
        <f t="shared" ref="A154:A167" si="10">+B154</f>
        <v>44625</v>
      </c>
      <c r="B154" s="32">
        <v>44625</v>
      </c>
      <c r="C154" s="10" t="s">
        <v>57</v>
      </c>
      <c r="D154" s="129" t="s">
        <v>2074</v>
      </c>
      <c r="E154" s="124">
        <v>5319.2436875000003</v>
      </c>
      <c r="F154" s="76">
        <v>1</v>
      </c>
      <c r="G154" s="34"/>
      <c r="H154" s="34"/>
      <c r="I154" s="37"/>
      <c r="J154" s="47"/>
      <c r="K154" s="35"/>
    </row>
    <row r="155" spans="1:11" ht="31.5" x14ac:dyDescent="0.25">
      <c r="A155" s="32">
        <f t="shared" si="10"/>
        <v>44625</v>
      </c>
      <c r="B155" s="32">
        <v>44625</v>
      </c>
      <c r="C155" s="10" t="s">
        <v>58</v>
      </c>
      <c r="D155" s="129" t="s">
        <v>2075</v>
      </c>
      <c r="E155" s="124">
        <v>4336.3059187499985</v>
      </c>
      <c r="F155" s="76">
        <v>6</v>
      </c>
      <c r="G155" s="34"/>
      <c r="H155" s="34"/>
      <c r="I155" s="37"/>
      <c r="J155" s="47"/>
      <c r="K155" s="35"/>
    </row>
    <row r="156" spans="1:11" x14ac:dyDescent="0.25">
      <c r="A156" s="32">
        <f t="shared" si="10"/>
        <v>44625</v>
      </c>
      <c r="B156" s="32">
        <v>44625</v>
      </c>
      <c r="C156" s="10" t="s">
        <v>59</v>
      </c>
      <c r="D156" s="129" t="s">
        <v>652</v>
      </c>
      <c r="E156" s="124">
        <v>49277.39</v>
      </c>
      <c r="F156" s="76">
        <v>198</v>
      </c>
      <c r="G156" s="34"/>
      <c r="H156" s="34"/>
      <c r="I156" s="37"/>
      <c r="J156" s="47"/>
      <c r="K156" s="35"/>
    </row>
    <row r="157" spans="1:11" x14ac:dyDescent="0.25">
      <c r="A157" s="32">
        <f t="shared" si="10"/>
        <v>44625</v>
      </c>
      <c r="B157" s="32">
        <v>44625</v>
      </c>
      <c r="C157" s="10" t="s">
        <v>60</v>
      </c>
      <c r="D157" s="129" t="s">
        <v>2076</v>
      </c>
      <c r="E157" s="124">
        <v>53552.203582499998</v>
      </c>
      <c r="F157" s="53">
        <v>66</v>
      </c>
      <c r="G157" s="34"/>
      <c r="H157" s="34"/>
      <c r="I157" s="37"/>
      <c r="J157" s="47"/>
      <c r="K157" s="35"/>
    </row>
    <row r="158" spans="1:11" x14ac:dyDescent="0.25">
      <c r="A158" s="32">
        <f t="shared" si="10"/>
        <v>43956</v>
      </c>
      <c r="B158" s="32">
        <v>43956</v>
      </c>
      <c r="C158" s="10" t="s">
        <v>62</v>
      </c>
      <c r="D158" s="129" t="s">
        <v>2077</v>
      </c>
      <c r="E158" s="124">
        <v>2630.9115000000002</v>
      </c>
      <c r="F158" s="76">
        <v>54</v>
      </c>
      <c r="G158" s="34"/>
      <c r="H158" s="34"/>
      <c r="I158" s="37"/>
      <c r="J158" s="47"/>
      <c r="K158" s="35"/>
    </row>
    <row r="159" spans="1:11" x14ac:dyDescent="0.25">
      <c r="A159" s="32">
        <f t="shared" si="10"/>
        <v>44625</v>
      </c>
      <c r="B159" s="32">
        <v>44625</v>
      </c>
      <c r="C159" s="10" t="s">
        <v>63</v>
      </c>
      <c r="D159" s="129" t="s">
        <v>327</v>
      </c>
      <c r="E159" s="124">
        <v>1019.47820625</v>
      </c>
      <c r="F159" s="76">
        <v>34</v>
      </c>
      <c r="G159" s="34"/>
      <c r="H159" s="34"/>
      <c r="I159" s="37"/>
      <c r="J159" s="47"/>
      <c r="K159" s="35"/>
    </row>
    <row r="160" spans="1:11" ht="31.5" x14ac:dyDescent="0.25">
      <c r="A160" s="32">
        <f t="shared" si="10"/>
        <v>44625</v>
      </c>
      <c r="B160" s="32">
        <v>44625</v>
      </c>
      <c r="C160" s="10" t="s">
        <v>64</v>
      </c>
      <c r="D160" s="129" t="s">
        <v>2078</v>
      </c>
      <c r="E160" s="124">
        <v>2187.2061875000004</v>
      </c>
      <c r="F160" s="76">
        <v>400</v>
      </c>
      <c r="G160" s="34"/>
      <c r="H160" s="34"/>
      <c r="I160" s="37"/>
      <c r="J160" s="47"/>
      <c r="K160" s="35"/>
    </row>
    <row r="161" spans="1:11" x14ac:dyDescent="0.25">
      <c r="A161" s="32">
        <f t="shared" si="10"/>
        <v>44625</v>
      </c>
      <c r="B161" s="32">
        <v>44625</v>
      </c>
      <c r="C161" s="10" t="s">
        <v>65</v>
      </c>
      <c r="D161" s="129" t="s">
        <v>2079</v>
      </c>
      <c r="E161" s="124">
        <v>1827.0218750000001</v>
      </c>
      <c r="F161" s="76">
        <v>12</v>
      </c>
      <c r="G161" s="34"/>
      <c r="H161" s="34"/>
      <c r="I161" s="37"/>
      <c r="J161" s="47"/>
      <c r="K161" s="35"/>
    </row>
    <row r="162" spans="1:11" x14ac:dyDescent="0.25">
      <c r="A162" s="32">
        <f t="shared" si="10"/>
        <v>44625</v>
      </c>
      <c r="B162" s="32">
        <v>44625</v>
      </c>
      <c r="C162" s="10" t="s">
        <v>66</v>
      </c>
      <c r="D162" s="129" t="s">
        <v>2080</v>
      </c>
      <c r="E162" s="124">
        <v>1922.2880156249998</v>
      </c>
      <c r="F162" s="76">
        <v>13</v>
      </c>
      <c r="G162" s="34"/>
      <c r="H162" s="34"/>
      <c r="I162" s="37"/>
      <c r="J162" s="47"/>
      <c r="K162" s="35"/>
    </row>
    <row r="163" spans="1:11" ht="31.5" x14ac:dyDescent="0.25">
      <c r="A163" s="32">
        <f t="shared" si="10"/>
        <v>44625</v>
      </c>
      <c r="B163" s="32">
        <v>44625</v>
      </c>
      <c r="C163" s="10" t="s">
        <v>67</v>
      </c>
      <c r="D163" s="129" t="s">
        <v>2081</v>
      </c>
      <c r="E163" s="124">
        <v>3946.3672500000002</v>
      </c>
      <c r="F163" s="76">
        <v>900</v>
      </c>
      <c r="G163" s="34"/>
      <c r="H163" s="34"/>
      <c r="I163" s="37"/>
      <c r="J163" s="47"/>
      <c r="K163" s="35"/>
    </row>
    <row r="164" spans="1:11" x14ac:dyDescent="0.25">
      <c r="A164" s="32">
        <f t="shared" si="10"/>
        <v>44625</v>
      </c>
      <c r="B164" s="32">
        <v>44625</v>
      </c>
      <c r="C164" s="10" t="s">
        <v>68</v>
      </c>
      <c r="D164" s="129" t="s">
        <v>2082</v>
      </c>
      <c r="E164" s="124">
        <v>21170.615976562502</v>
      </c>
      <c r="F164" s="53">
        <v>96</v>
      </c>
      <c r="G164" s="34"/>
      <c r="H164" s="34"/>
      <c r="I164" s="37"/>
      <c r="J164" s="47"/>
      <c r="K164" s="35"/>
    </row>
    <row r="165" spans="1:11" x14ac:dyDescent="0.25">
      <c r="A165" s="32">
        <f t="shared" si="10"/>
        <v>44625</v>
      </c>
      <c r="B165" s="32">
        <v>44625</v>
      </c>
      <c r="C165" s="10" t="s">
        <v>69</v>
      </c>
      <c r="D165" s="129" t="s">
        <v>2083</v>
      </c>
      <c r="E165" s="124">
        <v>739.16084999999998</v>
      </c>
      <c r="F165" s="53">
        <v>69</v>
      </c>
      <c r="G165" s="34"/>
      <c r="H165" s="34"/>
      <c r="I165" s="37"/>
      <c r="J165" s="47"/>
      <c r="K165" s="35"/>
    </row>
    <row r="166" spans="1:11" x14ac:dyDescent="0.25">
      <c r="A166" s="32">
        <f t="shared" si="10"/>
        <v>44228</v>
      </c>
      <c r="B166" s="32">
        <v>44228</v>
      </c>
      <c r="C166" s="10" t="s">
        <v>71</v>
      </c>
      <c r="D166" s="129" t="s">
        <v>2084</v>
      </c>
      <c r="E166" s="124">
        <v>406.53846749999997</v>
      </c>
      <c r="F166" s="76">
        <v>340</v>
      </c>
      <c r="G166" s="34"/>
      <c r="H166" s="34"/>
      <c r="I166" s="37"/>
      <c r="J166" s="47"/>
      <c r="K166" s="35"/>
    </row>
    <row r="167" spans="1:11" x14ac:dyDescent="0.25">
      <c r="A167" s="32">
        <f t="shared" si="10"/>
        <v>44625</v>
      </c>
      <c r="B167" s="32">
        <v>44625</v>
      </c>
      <c r="C167" s="10" t="s">
        <v>72</v>
      </c>
      <c r="D167" s="129" t="s">
        <v>522</v>
      </c>
      <c r="E167" s="124">
        <v>178.63053875</v>
      </c>
      <c r="F167" s="76">
        <v>8</v>
      </c>
      <c r="G167" s="34"/>
      <c r="H167" s="34"/>
      <c r="I167" s="37"/>
      <c r="J167" s="47"/>
      <c r="K167" s="35"/>
    </row>
    <row r="168" spans="1:11" x14ac:dyDescent="0.25">
      <c r="A168" s="33">
        <f t="shared" ref="A168:A184" si="11">+B168</f>
        <v>44353</v>
      </c>
      <c r="B168" s="33">
        <v>44353</v>
      </c>
      <c r="C168" s="10" t="s">
        <v>73</v>
      </c>
      <c r="D168" s="129" t="s">
        <v>2085</v>
      </c>
      <c r="E168" s="123">
        <v>9194.3257639999974</v>
      </c>
      <c r="F168" s="76">
        <v>1</v>
      </c>
      <c r="G168" s="34"/>
      <c r="H168" s="34"/>
      <c r="I168" s="37"/>
      <c r="J168" s="47"/>
      <c r="K168" s="35"/>
    </row>
    <row r="169" spans="1:11" x14ac:dyDescent="0.25">
      <c r="A169" s="33">
        <f t="shared" si="11"/>
        <v>44353</v>
      </c>
      <c r="B169" s="33">
        <v>44353</v>
      </c>
      <c r="C169" s="10" t="s">
        <v>74</v>
      </c>
      <c r="D169" s="129" t="s">
        <v>2086</v>
      </c>
      <c r="E169" s="123">
        <v>485.46581250000003</v>
      </c>
      <c r="F169" s="53">
        <v>29</v>
      </c>
      <c r="G169" s="34"/>
      <c r="H169" s="34"/>
      <c r="I169" s="37"/>
      <c r="J169" s="47"/>
      <c r="K169" s="35"/>
    </row>
    <row r="170" spans="1:11" x14ac:dyDescent="0.25">
      <c r="A170" s="32">
        <f t="shared" si="11"/>
        <v>44228</v>
      </c>
      <c r="B170" s="32">
        <v>44228</v>
      </c>
      <c r="C170" s="10" t="s">
        <v>77</v>
      </c>
      <c r="D170" s="129" t="s">
        <v>2087</v>
      </c>
      <c r="E170" s="124">
        <v>1065.5191574999999</v>
      </c>
      <c r="F170" s="76">
        <v>3</v>
      </c>
      <c r="G170" s="34"/>
      <c r="H170" s="34"/>
      <c r="I170" s="37"/>
      <c r="J170" s="47"/>
      <c r="K170" s="35"/>
    </row>
    <row r="171" spans="1:11" x14ac:dyDescent="0.25">
      <c r="A171" s="33">
        <f t="shared" si="11"/>
        <v>44353</v>
      </c>
      <c r="B171" s="33">
        <v>44353</v>
      </c>
      <c r="C171" s="10" t="s">
        <v>79</v>
      </c>
      <c r="D171" s="129" t="s">
        <v>2088</v>
      </c>
      <c r="E171" s="123">
        <v>1010.0351131875</v>
      </c>
      <c r="F171" s="76">
        <v>3</v>
      </c>
      <c r="G171" s="34"/>
      <c r="H171" s="34"/>
      <c r="I171" s="37"/>
      <c r="J171" s="47"/>
      <c r="K171" s="35"/>
    </row>
    <row r="172" spans="1:11" x14ac:dyDescent="0.25">
      <c r="A172" s="33">
        <f t="shared" si="11"/>
        <v>44353</v>
      </c>
      <c r="B172" s="33">
        <v>44353</v>
      </c>
      <c r="C172" s="10" t="s">
        <v>80</v>
      </c>
      <c r="D172" s="129" t="s">
        <v>2089</v>
      </c>
      <c r="E172" s="123">
        <v>45116.514721687498</v>
      </c>
      <c r="F172" s="76">
        <v>20</v>
      </c>
      <c r="G172" s="34"/>
      <c r="H172" s="34"/>
      <c r="I172" s="37"/>
      <c r="J172" s="47"/>
      <c r="K172" s="35"/>
    </row>
    <row r="173" spans="1:11" ht="31.5" x14ac:dyDescent="0.25">
      <c r="A173" s="33">
        <f t="shared" si="11"/>
        <v>44353</v>
      </c>
      <c r="B173" s="33">
        <v>44353</v>
      </c>
      <c r="C173" s="10" t="s">
        <v>81</v>
      </c>
      <c r="D173" s="129" t="s">
        <v>2090</v>
      </c>
      <c r="E173" s="123">
        <v>4157.7797812499994</v>
      </c>
      <c r="F173" s="76">
        <v>5</v>
      </c>
      <c r="G173" s="34"/>
      <c r="H173" s="34"/>
      <c r="I173" s="37"/>
      <c r="J173" s="47"/>
      <c r="K173" s="35"/>
    </row>
    <row r="174" spans="1:11" x14ac:dyDescent="0.25">
      <c r="A174" s="33">
        <f t="shared" si="11"/>
        <v>44353</v>
      </c>
      <c r="B174" s="33">
        <v>44353</v>
      </c>
      <c r="C174" s="10" t="s">
        <v>82</v>
      </c>
      <c r="D174" s="129" t="s">
        <v>2091</v>
      </c>
      <c r="E174" s="123">
        <v>4479.8576375000002</v>
      </c>
      <c r="F174" s="76">
        <v>6</v>
      </c>
      <c r="G174" s="34"/>
      <c r="H174" s="34"/>
      <c r="I174" s="37"/>
      <c r="J174" s="47"/>
      <c r="K174" s="35"/>
    </row>
    <row r="175" spans="1:11" ht="31.5" x14ac:dyDescent="0.25">
      <c r="A175" s="33">
        <f t="shared" si="11"/>
        <v>44353</v>
      </c>
      <c r="B175" s="33">
        <v>44353</v>
      </c>
      <c r="C175" s="10" t="s">
        <v>83</v>
      </c>
      <c r="D175" s="129" t="s">
        <v>2092</v>
      </c>
      <c r="E175" s="123">
        <v>7605.6310625000015</v>
      </c>
      <c r="F175" s="76">
        <v>1</v>
      </c>
      <c r="G175" s="34"/>
      <c r="H175" s="34"/>
      <c r="I175" s="37"/>
      <c r="J175" s="47"/>
      <c r="K175" s="35"/>
    </row>
    <row r="176" spans="1:11" x14ac:dyDescent="0.25">
      <c r="A176" s="33">
        <f t="shared" si="11"/>
        <v>44353</v>
      </c>
      <c r="B176" s="33">
        <v>44353</v>
      </c>
      <c r="C176" s="10" t="s">
        <v>84</v>
      </c>
      <c r="D176" s="129" t="s">
        <v>2093</v>
      </c>
      <c r="E176" s="123">
        <v>536.62242500000002</v>
      </c>
      <c r="F176" s="53">
        <v>102</v>
      </c>
      <c r="G176" s="34"/>
      <c r="H176" s="34"/>
      <c r="I176" s="37"/>
      <c r="J176" s="47"/>
      <c r="K176" s="35"/>
    </row>
    <row r="177" spans="1:11" x14ac:dyDescent="0.25">
      <c r="A177" s="33">
        <f t="shared" si="11"/>
        <v>44353</v>
      </c>
      <c r="B177" s="33">
        <v>44353</v>
      </c>
      <c r="C177" s="10" t="s">
        <v>85</v>
      </c>
      <c r="D177" s="129" t="s">
        <v>2094</v>
      </c>
      <c r="E177" s="123">
        <v>814.32974999999988</v>
      </c>
      <c r="F177" s="53">
        <v>15</v>
      </c>
      <c r="G177" s="34"/>
      <c r="H177" s="34"/>
      <c r="I177" s="37"/>
      <c r="J177" s="47"/>
      <c r="K177" s="35"/>
    </row>
    <row r="178" spans="1:11" x14ac:dyDescent="0.25">
      <c r="A178" s="33">
        <f t="shared" si="11"/>
        <v>44353</v>
      </c>
      <c r="B178" s="33">
        <v>44353</v>
      </c>
      <c r="C178" s="10" t="s">
        <v>86</v>
      </c>
      <c r="D178" s="129" t="s">
        <v>2095</v>
      </c>
      <c r="E178" s="123">
        <v>5774.6628202499996</v>
      </c>
      <c r="F178" s="76">
        <v>10</v>
      </c>
      <c r="G178" s="34"/>
      <c r="H178" s="34"/>
      <c r="I178" s="37"/>
      <c r="J178" s="47"/>
      <c r="K178" s="35"/>
    </row>
    <row r="179" spans="1:11" x14ac:dyDescent="0.25">
      <c r="A179" s="33">
        <f t="shared" si="11"/>
        <v>44353</v>
      </c>
      <c r="B179" s="33">
        <v>44353</v>
      </c>
      <c r="C179" s="10" t="s">
        <v>87</v>
      </c>
      <c r="D179" s="129" t="s">
        <v>2096</v>
      </c>
      <c r="E179" s="123">
        <v>3849.7752135000005</v>
      </c>
      <c r="F179" s="76">
        <v>12</v>
      </c>
      <c r="G179" s="34"/>
      <c r="H179" s="34"/>
      <c r="I179" s="37"/>
      <c r="J179" s="47"/>
      <c r="K179" s="35"/>
    </row>
    <row r="180" spans="1:11" x14ac:dyDescent="0.25">
      <c r="A180" s="33">
        <f t="shared" si="11"/>
        <v>44353</v>
      </c>
      <c r="B180" s="33">
        <v>44353</v>
      </c>
      <c r="C180" s="10" t="s">
        <v>88</v>
      </c>
      <c r="D180" s="129" t="s">
        <v>523</v>
      </c>
      <c r="E180" s="123">
        <v>24823.4852125</v>
      </c>
      <c r="F180" s="76">
        <v>30</v>
      </c>
      <c r="G180" s="34"/>
      <c r="H180" s="34"/>
      <c r="I180" s="37"/>
      <c r="J180" s="47"/>
      <c r="K180" s="35"/>
    </row>
    <row r="181" spans="1:11" x14ac:dyDescent="0.25">
      <c r="A181" s="33">
        <f t="shared" si="11"/>
        <v>44353</v>
      </c>
      <c r="B181" s="33">
        <v>44353</v>
      </c>
      <c r="C181" s="10" t="s">
        <v>89</v>
      </c>
      <c r="D181" s="129" t="s">
        <v>2097</v>
      </c>
      <c r="E181" s="123">
        <v>11918.96870625</v>
      </c>
      <c r="F181" s="53">
        <v>10</v>
      </c>
      <c r="G181" s="34"/>
      <c r="H181" s="34"/>
      <c r="I181" s="37"/>
      <c r="J181" s="47"/>
      <c r="K181" s="35"/>
    </row>
    <row r="182" spans="1:11" x14ac:dyDescent="0.25">
      <c r="A182" s="33">
        <f t="shared" si="11"/>
        <v>44353</v>
      </c>
      <c r="B182" s="33">
        <v>44353</v>
      </c>
      <c r="C182" s="10" t="s">
        <v>90</v>
      </c>
      <c r="D182" s="129" t="s">
        <v>2098</v>
      </c>
      <c r="E182" s="123">
        <v>12473.339343750002</v>
      </c>
      <c r="F182" s="76">
        <v>2</v>
      </c>
      <c r="G182" s="34"/>
      <c r="H182" s="34"/>
      <c r="I182" s="37"/>
      <c r="J182" s="47"/>
      <c r="K182" s="35"/>
    </row>
    <row r="183" spans="1:11" ht="31.5" x14ac:dyDescent="0.25">
      <c r="A183" s="33">
        <f t="shared" si="11"/>
        <v>44353</v>
      </c>
      <c r="B183" s="33">
        <v>44353</v>
      </c>
      <c r="C183" s="10" t="s">
        <v>91</v>
      </c>
      <c r="D183" s="129" t="s">
        <v>2099</v>
      </c>
      <c r="E183" s="123">
        <v>7317.6924149999995</v>
      </c>
      <c r="F183" s="76">
        <v>10</v>
      </c>
      <c r="G183" s="34"/>
      <c r="H183" s="34"/>
      <c r="I183" s="37"/>
      <c r="J183" s="47"/>
      <c r="K183" s="35"/>
    </row>
    <row r="184" spans="1:11" x14ac:dyDescent="0.25">
      <c r="A184" s="33">
        <f t="shared" si="11"/>
        <v>44353</v>
      </c>
      <c r="B184" s="33">
        <v>44353</v>
      </c>
      <c r="C184" s="10" t="s">
        <v>92</v>
      </c>
      <c r="D184" s="129" t="s">
        <v>2100</v>
      </c>
      <c r="E184" s="123">
        <v>386.21154412499999</v>
      </c>
      <c r="F184" s="76">
        <v>126</v>
      </c>
      <c r="G184" s="34"/>
      <c r="H184" s="34"/>
      <c r="I184" s="37"/>
      <c r="J184" s="47"/>
      <c r="K184" s="35"/>
    </row>
    <row r="185" spans="1:11" x14ac:dyDescent="0.25">
      <c r="A185" s="32">
        <f t="shared" ref="A185:A189" si="12">+B185</f>
        <v>44625</v>
      </c>
      <c r="B185" s="32">
        <v>44625</v>
      </c>
      <c r="C185" s="10" t="s">
        <v>93</v>
      </c>
      <c r="D185" s="129" t="s">
        <v>2101</v>
      </c>
      <c r="E185" s="124">
        <v>3695.8042500000001</v>
      </c>
      <c r="F185" s="76">
        <v>3</v>
      </c>
      <c r="G185" s="34"/>
      <c r="H185" s="34"/>
      <c r="I185" s="37"/>
      <c r="J185" s="47"/>
      <c r="K185" s="35"/>
    </row>
    <row r="186" spans="1:11" x14ac:dyDescent="0.25">
      <c r="A186" s="32">
        <f t="shared" si="12"/>
        <v>44228</v>
      </c>
      <c r="B186" s="32">
        <v>44228</v>
      </c>
      <c r="C186" s="10" t="s">
        <v>94</v>
      </c>
      <c r="D186" s="129" t="s">
        <v>2102</v>
      </c>
      <c r="E186" s="124">
        <v>5482.1096374999997</v>
      </c>
      <c r="F186" s="76">
        <v>5</v>
      </c>
      <c r="G186" s="34"/>
      <c r="H186" s="34"/>
      <c r="I186" s="37"/>
      <c r="J186" s="47"/>
      <c r="K186" s="35"/>
    </row>
    <row r="187" spans="1:11" ht="31.5" x14ac:dyDescent="0.25">
      <c r="A187" s="32">
        <f t="shared" si="12"/>
        <v>44625</v>
      </c>
      <c r="B187" s="32">
        <v>44625</v>
      </c>
      <c r="C187" s="10" t="s">
        <v>95</v>
      </c>
      <c r="D187" s="129" t="s">
        <v>524</v>
      </c>
      <c r="E187" s="124">
        <v>2317.2692647500003</v>
      </c>
      <c r="F187" s="76">
        <v>3</v>
      </c>
      <c r="G187" s="34"/>
      <c r="H187" s="34"/>
      <c r="I187" s="37"/>
      <c r="J187" s="47"/>
      <c r="K187" s="35"/>
    </row>
    <row r="188" spans="1:11" ht="31.5" x14ac:dyDescent="0.25">
      <c r="A188" s="33">
        <f t="shared" si="12"/>
        <v>44353</v>
      </c>
      <c r="B188" s="33">
        <v>44353</v>
      </c>
      <c r="C188" s="10" t="s">
        <v>96</v>
      </c>
      <c r="D188" s="129" t="s">
        <v>526</v>
      </c>
      <c r="E188" s="123">
        <v>913.51093749999995</v>
      </c>
      <c r="F188" s="53">
        <v>2</v>
      </c>
      <c r="G188" s="34"/>
      <c r="H188" s="34"/>
      <c r="I188" s="37"/>
      <c r="J188" s="47"/>
      <c r="K188" s="35"/>
    </row>
    <row r="189" spans="1:11" x14ac:dyDescent="0.25">
      <c r="A189" s="33">
        <f t="shared" si="12"/>
        <v>44353</v>
      </c>
      <c r="B189" s="33">
        <v>44353</v>
      </c>
      <c r="C189" s="10" t="s">
        <v>97</v>
      </c>
      <c r="D189" s="129" t="s">
        <v>2103</v>
      </c>
      <c r="E189" s="123">
        <v>4521.2005325000009</v>
      </c>
      <c r="F189" s="53">
        <v>4</v>
      </c>
      <c r="G189" s="34"/>
      <c r="H189" s="34"/>
      <c r="I189" s="37"/>
      <c r="J189" s="47"/>
      <c r="K189" s="35"/>
    </row>
    <row r="190" spans="1:11" x14ac:dyDescent="0.25">
      <c r="A190" s="32">
        <f>+B190</f>
        <v>44625</v>
      </c>
      <c r="B190" s="32">
        <v>44625</v>
      </c>
      <c r="C190" s="10" t="s">
        <v>98</v>
      </c>
      <c r="D190" s="129" t="s">
        <v>525</v>
      </c>
      <c r="E190" s="123">
        <v>1034.8251899999998</v>
      </c>
      <c r="F190" s="76">
        <v>37</v>
      </c>
      <c r="G190" s="34"/>
      <c r="H190" s="34"/>
      <c r="I190" s="37"/>
      <c r="J190" s="47"/>
      <c r="K190" s="35"/>
    </row>
    <row r="191" spans="1:11" x14ac:dyDescent="0.25">
      <c r="A191" s="32">
        <f t="shared" ref="A191:A210" si="13">+B191</f>
        <v>44625</v>
      </c>
      <c r="B191" s="32">
        <v>44625</v>
      </c>
      <c r="C191" s="10" t="s">
        <v>99</v>
      </c>
      <c r="D191" s="129" t="s">
        <v>2104</v>
      </c>
      <c r="E191" s="123">
        <v>5768.1690625000001</v>
      </c>
      <c r="F191" s="76">
        <v>48</v>
      </c>
      <c r="G191" s="34"/>
      <c r="H191" s="34"/>
      <c r="I191" s="37"/>
      <c r="J191" s="47"/>
      <c r="K191" s="35"/>
    </row>
    <row r="192" spans="1:11" x14ac:dyDescent="0.25">
      <c r="A192" s="32">
        <f t="shared" si="13"/>
        <v>44228</v>
      </c>
      <c r="B192" s="32">
        <v>44228</v>
      </c>
      <c r="C192" s="10" t="s">
        <v>100</v>
      </c>
      <c r="D192" s="129" t="s">
        <v>528</v>
      </c>
      <c r="E192" s="123">
        <v>887.41062499999998</v>
      </c>
      <c r="F192" s="76">
        <v>1</v>
      </c>
      <c r="G192" s="34"/>
      <c r="H192" s="34"/>
      <c r="I192" s="37"/>
      <c r="J192" s="47"/>
      <c r="K192" s="35"/>
    </row>
    <row r="193" spans="1:11" x14ac:dyDescent="0.25">
      <c r="A193" s="32">
        <f t="shared" si="13"/>
        <v>44625</v>
      </c>
      <c r="B193" s="32">
        <v>44625</v>
      </c>
      <c r="C193" s="10" t="s">
        <v>101</v>
      </c>
      <c r="D193" s="129" t="s">
        <v>334</v>
      </c>
      <c r="E193" s="124">
        <v>55591.055593749996</v>
      </c>
      <c r="F193" s="53">
        <v>21</v>
      </c>
      <c r="G193" s="34"/>
      <c r="H193" s="34"/>
      <c r="I193" s="37"/>
      <c r="J193" s="47"/>
      <c r="K193" s="35"/>
    </row>
    <row r="194" spans="1:11" x14ac:dyDescent="0.25">
      <c r="A194" s="32">
        <f t="shared" si="13"/>
        <v>44625</v>
      </c>
      <c r="B194" s="32">
        <v>44625</v>
      </c>
      <c r="C194" s="10" t="s">
        <v>102</v>
      </c>
      <c r="D194" s="129" t="s">
        <v>335</v>
      </c>
      <c r="E194" s="124">
        <v>5232.0686437500008</v>
      </c>
      <c r="F194" s="76">
        <v>1</v>
      </c>
      <c r="G194" s="34"/>
      <c r="H194" s="34"/>
      <c r="I194" s="37"/>
      <c r="J194" s="47"/>
      <c r="K194" s="35"/>
    </row>
    <row r="195" spans="1:11" x14ac:dyDescent="0.25">
      <c r="A195" s="32">
        <f t="shared" si="13"/>
        <v>44625</v>
      </c>
      <c r="B195" s="32">
        <v>44625</v>
      </c>
      <c r="C195" s="10" t="s">
        <v>103</v>
      </c>
      <c r="D195" s="129" t="s">
        <v>527</v>
      </c>
      <c r="E195" s="124">
        <v>29400.122808749999</v>
      </c>
      <c r="F195" s="76">
        <v>16</v>
      </c>
      <c r="G195" s="34"/>
      <c r="H195" s="34"/>
      <c r="I195" s="37"/>
      <c r="J195" s="47"/>
      <c r="K195" s="35"/>
    </row>
    <row r="196" spans="1:11" x14ac:dyDescent="0.25">
      <c r="A196" s="32">
        <f t="shared" si="13"/>
        <v>44625</v>
      </c>
      <c r="B196" s="32">
        <v>44625</v>
      </c>
      <c r="C196" s="10" t="s">
        <v>104</v>
      </c>
      <c r="D196" s="129" t="s">
        <v>2105</v>
      </c>
      <c r="E196" s="124">
        <v>55732.728090000011</v>
      </c>
      <c r="F196" s="76">
        <v>28</v>
      </c>
      <c r="G196" s="34"/>
      <c r="H196" s="34"/>
      <c r="I196" s="37"/>
      <c r="J196" s="47"/>
      <c r="K196" s="35"/>
    </row>
    <row r="197" spans="1:11" x14ac:dyDescent="0.25">
      <c r="A197" s="32">
        <f t="shared" si="13"/>
        <v>44228</v>
      </c>
      <c r="B197" s="32">
        <v>44228</v>
      </c>
      <c r="C197" s="10" t="s">
        <v>105</v>
      </c>
      <c r="D197" s="129" t="s">
        <v>2106</v>
      </c>
      <c r="E197" s="124">
        <v>19372.173943749996</v>
      </c>
      <c r="F197" s="76">
        <v>300</v>
      </c>
      <c r="G197" s="34"/>
      <c r="H197" s="34"/>
      <c r="I197" s="37"/>
      <c r="J197" s="47"/>
      <c r="K197" s="35"/>
    </row>
    <row r="198" spans="1:11" x14ac:dyDescent="0.25">
      <c r="A198" s="32">
        <f t="shared" si="13"/>
        <v>43956</v>
      </c>
      <c r="B198" s="32">
        <v>43956</v>
      </c>
      <c r="C198" s="10" t="s">
        <v>106</v>
      </c>
      <c r="D198" s="129" t="s">
        <v>2107</v>
      </c>
      <c r="E198" s="124">
        <v>9596.7717025000002</v>
      </c>
      <c r="F198" s="76">
        <v>4500</v>
      </c>
      <c r="G198" s="34"/>
      <c r="H198" s="34"/>
      <c r="I198" s="37"/>
      <c r="J198" s="47"/>
      <c r="K198" s="35"/>
    </row>
    <row r="199" spans="1:11" x14ac:dyDescent="0.25">
      <c r="A199" s="32">
        <f t="shared" si="13"/>
        <v>44625</v>
      </c>
      <c r="B199" s="32">
        <v>44625</v>
      </c>
      <c r="C199" s="10" t="s">
        <v>107</v>
      </c>
      <c r="D199" s="129" t="s">
        <v>336</v>
      </c>
      <c r="E199" s="124">
        <v>33262.238250000002</v>
      </c>
      <c r="F199" s="76">
        <v>14</v>
      </c>
      <c r="G199" s="34"/>
      <c r="H199" s="34"/>
      <c r="I199" s="37"/>
      <c r="J199" s="47"/>
      <c r="K199" s="35"/>
    </row>
    <row r="200" spans="1:11" x14ac:dyDescent="0.25">
      <c r="A200" s="32">
        <f t="shared" si="13"/>
        <v>44625</v>
      </c>
      <c r="B200" s="32">
        <v>44625</v>
      </c>
      <c r="C200" s="10" t="s">
        <v>108</v>
      </c>
      <c r="D200" s="129" t="s">
        <v>2108</v>
      </c>
      <c r="E200" s="124">
        <v>6261.3083668749996</v>
      </c>
      <c r="F200" s="53">
        <v>5</v>
      </c>
      <c r="G200" s="34"/>
      <c r="H200" s="34"/>
      <c r="I200" s="37"/>
      <c r="J200" s="47"/>
      <c r="K200" s="35"/>
    </row>
    <row r="201" spans="1:11" x14ac:dyDescent="0.25">
      <c r="A201" s="32">
        <f t="shared" si="13"/>
        <v>44625</v>
      </c>
      <c r="B201" s="32">
        <v>44625</v>
      </c>
      <c r="C201" s="10" t="s">
        <v>109</v>
      </c>
      <c r="D201" s="129" t="s">
        <v>2109</v>
      </c>
      <c r="E201" s="124">
        <v>3092.4485459999996</v>
      </c>
      <c r="F201" s="53">
        <v>10</v>
      </c>
      <c r="G201" s="34"/>
      <c r="H201" s="34"/>
      <c r="I201" s="37"/>
      <c r="J201" s="47"/>
      <c r="K201" s="35"/>
    </row>
    <row r="202" spans="1:11" x14ac:dyDescent="0.25">
      <c r="A202" s="32">
        <f t="shared" si="13"/>
        <v>44625</v>
      </c>
      <c r="B202" s="32">
        <v>44625</v>
      </c>
      <c r="C202" s="10" t="s">
        <v>110</v>
      </c>
      <c r="D202" s="129" t="s">
        <v>2110</v>
      </c>
      <c r="E202" s="124">
        <v>965.7115624999999</v>
      </c>
      <c r="F202" s="76">
        <v>4</v>
      </c>
      <c r="G202" s="34"/>
      <c r="H202" s="34"/>
      <c r="I202" s="37"/>
      <c r="J202" s="47"/>
      <c r="K202" s="35"/>
    </row>
    <row r="203" spans="1:11" x14ac:dyDescent="0.25">
      <c r="A203" s="32">
        <f t="shared" si="13"/>
        <v>44625</v>
      </c>
      <c r="B203" s="32">
        <v>44625</v>
      </c>
      <c r="C203" s="10" t="s">
        <v>111</v>
      </c>
      <c r="D203" s="129" t="s">
        <v>2111</v>
      </c>
      <c r="E203" s="124">
        <v>702.20280750000006</v>
      </c>
      <c r="F203" s="76">
        <v>11</v>
      </c>
      <c r="G203" s="34"/>
      <c r="H203" s="34"/>
      <c r="I203" s="37"/>
      <c r="J203" s="47"/>
      <c r="K203" s="35"/>
    </row>
    <row r="204" spans="1:11" ht="31.5" x14ac:dyDescent="0.25">
      <c r="A204" s="32">
        <f t="shared" si="13"/>
        <v>44625</v>
      </c>
      <c r="B204" s="32">
        <v>44625</v>
      </c>
      <c r="C204" s="10" t="s">
        <v>113</v>
      </c>
      <c r="D204" s="129" t="s">
        <v>2112</v>
      </c>
      <c r="E204" s="124">
        <v>461.97553125000002</v>
      </c>
      <c r="F204" s="76">
        <v>8</v>
      </c>
      <c r="G204" s="34"/>
      <c r="H204" s="34"/>
      <c r="I204" s="37"/>
      <c r="J204" s="47"/>
      <c r="K204" s="35"/>
    </row>
    <row r="205" spans="1:11" x14ac:dyDescent="0.25">
      <c r="A205" s="32">
        <f t="shared" si="13"/>
        <v>44625</v>
      </c>
      <c r="B205" s="32">
        <v>44625</v>
      </c>
      <c r="C205" s="10" t="s">
        <v>114</v>
      </c>
      <c r="D205" s="129" t="s">
        <v>2113</v>
      </c>
      <c r="E205" s="124">
        <v>1767.8263662500003</v>
      </c>
      <c r="F205" s="53">
        <v>5</v>
      </c>
      <c r="G205" s="34"/>
      <c r="H205" s="34"/>
      <c r="I205" s="37"/>
      <c r="J205" s="47"/>
      <c r="K205" s="35"/>
    </row>
    <row r="206" spans="1:11" x14ac:dyDescent="0.25">
      <c r="A206" s="32">
        <f t="shared" si="13"/>
        <v>44625</v>
      </c>
      <c r="B206" s="32">
        <v>44625</v>
      </c>
      <c r="C206" s="10" t="s">
        <v>115</v>
      </c>
      <c r="D206" s="129" t="s">
        <v>2114</v>
      </c>
      <c r="E206" s="124">
        <v>461.97553125000002</v>
      </c>
      <c r="F206" s="76">
        <v>200</v>
      </c>
      <c r="G206" s="34"/>
      <c r="H206" s="34"/>
      <c r="I206" s="37"/>
      <c r="J206" s="47"/>
      <c r="K206" s="35"/>
    </row>
    <row r="207" spans="1:11" x14ac:dyDescent="0.25">
      <c r="A207" s="32">
        <f t="shared" si="13"/>
        <v>44228</v>
      </c>
      <c r="B207" s="32">
        <v>44228</v>
      </c>
      <c r="C207" s="10" t="s">
        <v>116</v>
      </c>
      <c r="D207" s="129" t="s">
        <v>2115</v>
      </c>
      <c r="E207" s="124">
        <v>808.06567500000006</v>
      </c>
      <c r="F207" s="76">
        <v>37</v>
      </c>
      <c r="G207" s="34"/>
      <c r="H207" s="34"/>
      <c r="I207" s="37"/>
      <c r="J207" s="47"/>
      <c r="K207" s="35"/>
    </row>
    <row r="208" spans="1:11" x14ac:dyDescent="0.25">
      <c r="A208" s="32">
        <f t="shared" si="13"/>
        <v>44625</v>
      </c>
      <c r="B208" s="32">
        <v>44625</v>
      </c>
      <c r="C208" s="10" t="s">
        <v>117</v>
      </c>
      <c r="D208" s="129" t="s">
        <v>529</v>
      </c>
      <c r="E208" s="124">
        <v>702.20280750000006</v>
      </c>
      <c r="F208" s="76">
        <v>61</v>
      </c>
      <c r="G208" s="34"/>
      <c r="H208" s="34"/>
      <c r="I208" s="37"/>
      <c r="J208" s="47"/>
      <c r="K208" s="35"/>
    </row>
    <row r="209" spans="1:11" x14ac:dyDescent="0.25">
      <c r="A209" s="33">
        <f t="shared" si="13"/>
        <v>44353</v>
      </c>
      <c r="B209" s="33">
        <v>44353</v>
      </c>
      <c r="C209" s="10" t="s">
        <v>118</v>
      </c>
      <c r="D209" s="129" t="s">
        <v>530</v>
      </c>
      <c r="E209" s="123">
        <v>1127.5335</v>
      </c>
      <c r="F209" s="76">
        <v>132</v>
      </c>
      <c r="G209" s="34"/>
      <c r="H209" s="34"/>
      <c r="I209" s="37"/>
      <c r="J209" s="47"/>
      <c r="K209" s="35"/>
    </row>
    <row r="210" spans="1:11" x14ac:dyDescent="0.25">
      <c r="A210" s="33">
        <f t="shared" si="13"/>
        <v>44353</v>
      </c>
      <c r="B210" s="33">
        <v>44353</v>
      </c>
      <c r="C210" s="10" t="s">
        <v>119</v>
      </c>
      <c r="D210" s="129" t="s">
        <v>2116</v>
      </c>
      <c r="E210" s="123">
        <v>851.91420000000085</v>
      </c>
      <c r="F210" s="76">
        <v>10</v>
      </c>
      <c r="G210" s="34"/>
      <c r="H210" s="34"/>
      <c r="I210" s="37"/>
      <c r="J210" s="47"/>
      <c r="K210" s="35"/>
    </row>
    <row r="211" spans="1:11" x14ac:dyDescent="0.25">
      <c r="A211" s="32">
        <f>+B211</f>
        <v>44625</v>
      </c>
      <c r="B211" s="32">
        <v>44625</v>
      </c>
      <c r="C211" s="10" t="s">
        <v>120</v>
      </c>
      <c r="D211" s="129" t="s">
        <v>2117</v>
      </c>
      <c r="E211" s="123">
        <v>3473.9515937499996</v>
      </c>
      <c r="F211" s="76">
        <v>85</v>
      </c>
      <c r="G211" s="34"/>
      <c r="H211" s="34"/>
      <c r="I211" s="37"/>
      <c r="J211" s="47"/>
      <c r="K211" s="35"/>
    </row>
    <row r="212" spans="1:11" x14ac:dyDescent="0.25">
      <c r="A212" s="32">
        <f t="shared" ref="A212:A244" si="14">+B212</f>
        <v>44625</v>
      </c>
      <c r="B212" s="32">
        <v>44625</v>
      </c>
      <c r="C212" s="10" t="s">
        <v>121</v>
      </c>
      <c r="D212" s="129" t="s">
        <v>2118</v>
      </c>
      <c r="E212" s="123">
        <v>3044.3404500000001</v>
      </c>
      <c r="F212" s="53">
        <v>87</v>
      </c>
      <c r="G212" s="34"/>
      <c r="H212" s="34"/>
      <c r="I212" s="37"/>
      <c r="J212" s="47"/>
      <c r="K212" s="35"/>
    </row>
    <row r="213" spans="1:11" x14ac:dyDescent="0.25">
      <c r="A213" s="32">
        <f t="shared" si="14"/>
        <v>44228</v>
      </c>
      <c r="B213" s="32">
        <v>44228</v>
      </c>
      <c r="C213" s="10" t="s">
        <v>122</v>
      </c>
      <c r="D213" s="129" t="s">
        <v>2119</v>
      </c>
      <c r="E213" s="123">
        <v>3993.3478125000001</v>
      </c>
      <c r="F213" s="53">
        <v>72</v>
      </c>
      <c r="G213" s="34"/>
      <c r="H213" s="34"/>
      <c r="I213" s="37"/>
      <c r="J213" s="47"/>
      <c r="K213" s="35"/>
    </row>
    <row r="214" spans="1:11" x14ac:dyDescent="0.25">
      <c r="A214" s="32">
        <f t="shared" si="14"/>
        <v>44625</v>
      </c>
      <c r="B214" s="32">
        <v>44625</v>
      </c>
      <c r="C214" s="10" t="s">
        <v>123</v>
      </c>
      <c r="D214" s="129" t="s">
        <v>2120</v>
      </c>
      <c r="E214" s="124">
        <v>1786.3053874999994</v>
      </c>
      <c r="F214" s="76">
        <v>5</v>
      </c>
      <c r="G214" s="34"/>
      <c r="H214" s="34"/>
      <c r="I214" s="37"/>
      <c r="J214" s="47"/>
      <c r="K214" s="35"/>
    </row>
    <row r="215" spans="1:11" x14ac:dyDescent="0.25">
      <c r="A215" s="32">
        <f t="shared" si="14"/>
        <v>44625</v>
      </c>
      <c r="B215" s="32">
        <v>44625</v>
      </c>
      <c r="C215" s="10" t="s">
        <v>125</v>
      </c>
      <c r="D215" s="129" t="s">
        <v>2121</v>
      </c>
      <c r="E215" s="124">
        <v>7416.2471949999999</v>
      </c>
      <c r="F215" s="76">
        <v>48</v>
      </c>
      <c r="G215" s="34"/>
      <c r="H215" s="34"/>
      <c r="I215" s="37"/>
      <c r="J215" s="47"/>
      <c r="K215" s="35"/>
    </row>
    <row r="216" spans="1:11" x14ac:dyDescent="0.25">
      <c r="A216" s="32">
        <f t="shared" si="14"/>
        <v>44625</v>
      </c>
      <c r="B216" s="32">
        <v>44625</v>
      </c>
      <c r="C216" s="10" t="s">
        <v>126</v>
      </c>
      <c r="D216" s="129" t="s">
        <v>328</v>
      </c>
      <c r="E216" s="124">
        <v>5700.3082499999991</v>
      </c>
      <c r="F216" s="76">
        <v>2</v>
      </c>
      <c r="G216" s="34"/>
      <c r="H216" s="34"/>
      <c r="I216" s="37"/>
      <c r="J216" s="47"/>
      <c r="K216" s="35"/>
    </row>
    <row r="217" spans="1:11" x14ac:dyDescent="0.25">
      <c r="A217" s="32">
        <f t="shared" si="14"/>
        <v>43956</v>
      </c>
      <c r="B217" s="32">
        <v>43956</v>
      </c>
      <c r="C217" s="10" t="s">
        <v>128</v>
      </c>
      <c r="D217" s="129" t="s">
        <v>2122</v>
      </c>
      <c r="E217" s="124">
        <v>36569.669849999998</v>
      </c>
      <c r="F217" s="53">
        <v>15</v>
      </c>
      <c r="G217" s="34"/>
      <c r="H217" s="34"/>
      <c r="I217" s="37"/>
      <c r="J217" s="47"/>
      <c r="K217" s="35"/>
    </row>
    <row r="218" spans="1:11" x14ac:dyDescent="0.25">
      <c r="A218" s="32">
        <f t="shared" si="14"/>
        <v>44625</v>
      </c>
      <c r="B218" s="32">
        <v>44625</v>
      </c>
      <c r="C218" s="10" t="s">
        <v>129</v>
      </c>
      <c r="D218" s="129" t="s">
        <v>2123</v>
      </c>
      <c r="E218" s="124">
        <v>1618.2193749999997</v>
      </c>
      <c r="F218" s="76">
        <v>7</v>
      </c>
      <c r="G218" s="34"/>
      <c r="H218" s="34"/>
      <c r="I218" s="37"/>
      <c r="J218" s="47"/>
      <c r="K218" s="35"/>
    </row>
    <row r="219" spans="1:11" x14ac:dyDescent="0.25">
      <c r="A219" s="32">
        <f t="shared" si="14"/>
        <v>44625</v>
      </c>
      <c r="B219" s="32">
        <v>44625</v>
      </c>
      <c r="C219" s="10" t="s">
        <v>130</v>
      </c>
      <c r="D219" s="129" t="s">
        <v>2124</v>
      </c>
      <c r="E219" s="124">
        <v>381.89977249999998</v>
      </c>
      <c r="F219" s="76">
        <v>4</v>
      </c>
      <c r="G219" s="34"/>
      <c r="H219" s="34"/>
      <c r="I219" s="37"/>
      <c r="J219" s="47"/>
      <c r="K219" s="35"/>
    </row>
    <row r="220" spans="1:11" x14ac:dyDescent="0.25">
      <c r="A220" s="32">
        <f t="shared" si="14"/>
        <v>44625</v>
      </c>
      <c r="B220" s="32">
        <v>44625</v>
      </c>
      <c r="C220" s="10" t="s">
        <v>131</v>
      </c>
      <c r="D220" s="129" t="s">
        <v>2125</v>
      </c>
      <c r="E220" s="124">
        <v>10348.251900000001</v>
      </c>
      <c r="F220" s="76">
        <v>50</v>
      </c>
      <c r="G220" s="34"/>
      <c r="H220" s="34"/>
      <c r="I220" s="37"/>
      <c r="J220" s="47"/>
      <c r="K220" s="35"/>
    </row>
    <row r="221" spans="1:11" x14ac:dyDescent="0.25">
      <c r="A221" s="32">
        <f t="shared" si="14"/>
        <v>44625</v>
      </c>
      <c r="B221" s="32">
        <v>44625</v>
      </c>
      <c r="C221" s="10" t="s">
        <v>132</v>
      </c>
      <c r="D221" s="129" t="s">
        <v>2126</v>
      </c>
      <c r="E221" s="124">
        <v>270.34703687499996</v>
      </c>
      <c r="F221" s="76">
        <v>10</v>
      </c>
      <c r="G221" s="34"/>
      <c r="H221" s="34"/>
      <c r="I221" s="37"/>
      <c r="J221" s="47"/>
      <c r="K221" s="35"/>
    </row>
    <row r="222" spans="1:11" x14ac:dyDescent="0.25">
      <c r="A222" s="32">
        <f t="shared" si="14"/>
        <v>44625</v>
      </c>
      <c r="B222" s="32">
        <v>44625</v>
      </c>
      <c r="C222" s="10" t="s">
        <v>133</v>
      </c>
      <c r="D222" s="129" t="s">
        <v>2127</v>
      </c>
      <c r="E222" s="124">
        <v>17925.694625</v>
      </c>
      <c r="F222" s="76">
        <v>3</v>
      </c>
      <c r="G222" s="34"/>
      <c r="H222" s="34"/>
      <c r="I222" s="37"/>
      <c r="J222" s="47"/>
      <c r="K222" s="35"/>
    </row>
    <row r="223" spans="1:11" x14ac:dyDescent="0.25">
      <c r="A223" s="32">
        <f t="shared" si="14"/>
        <v>44625</v>
      </c>
      <c r="B223" s="32">
        <v>44625</v>
      </c>
      <c r="C223" s="10" t="s">
        <v>135</v>
      </c>
      <c r="D223" s="129" t="s">
        <v>2128</v>
      </c>
      <c r="E223" s="124">
        <v>814.32974999999999</v>
      </c>
      <c r="F223" s="76">
        <v>4</v>
      </c>
      <c r="G223" s="34"/>
      <c r="H223" s="34"/>
      <c r="I223" s="37"/>
      <c r="J223" s="47"/>
      <c r="K223" s="35"/>
    </row>
    <row r="224" spans="1:11" x14ac:dyDescent="0.25">
      <c r="A224" s="32">
        <f t="shared" si="14"/>
        <v>44625</v>
      </c>
      <c r="B224" s="32">
        <v>44625</v>
      </c>
      <c r="C224" s="10" t="s">
        <v>136</v>
      </c>
      <c r="D224" s="129" t="s">
        <v>2129</v>
      </c>
      <c r="E224" s="124">
        <v>522.00625000000002</v>
      </c>
      <c r="F224" s="53">
        <v>10</v>
      </c>
      <c r="G224" s="34"/>
      <c r="H224" s="34"/>
      <c r="I224" s="37"/>
      <c r="J224" s="47"/>
      <c r="K224" s="35"/>
    </row>
    <row r="225" spans="1:11" x14ac:dyDescent="0.25">
      <c r="A225" s="32">
        <f t="shared" si="14"/>
        <v>44228</v>
      </c>
      <c r="B225" s="32">
        <v>44228</v>
      </c>
      <c r="C225" s="10" t="s">
        <v>137</v>
      </c>
      <c r="D225" s="129" t="s">
        <v>2130</v>
      </c>
      <c r="E225" s="124">
        <v>470.84963749999997</v>
      </c>
      <c r="F225" s="53">
        <v>280</v>
      </c>
      <c r="G225" s="34"/>
      <c r="H225" s="34"/>
      <c r="I225" s="37"/>
      <c r="J225" s="47"/>
      <c r="K225" s="35"/>
    </row>
    <row r="226" spans="1:11" x14ac:dyDescent="0.25">
      <c r="A226" s="32">
        <f t="shared" si="14"/>
        <v>44625</v>
      </c>
      <c r="B226" s="32">
        <v>44625</v>
      </c>
      <c r="C226" s="10" t="s">
        <v>138</v>
      </c>
      <c r="D226" s="129" t="s">
        <v>2131</v>
      </c>
      <c r="E226" s="124">
        <v>1231.9347499999997</v>
      </c>
      <c r="F226" s="76">
        <v>7</v>
      </c>
      <c r="G226" s="34"/>
      <c r="H226" s="34"/>
      <c r="I226" s="37"/>
      <c r="J226" s="47"/>
      <c r="K226" s="35"/>
    </row>
    <row r="227" spans="1:11" x14ac:dyDescent="0.25">
      <c r="A227" s="33">
        <f t="shared" si="14"/>
        <v>44353</v>
      </c>
      <c r="B227" s="33">
        <v>44353</v>
      </c>
      <c r="C227" s="10" t="s">
        <v>139</v>
      </c>
      <c r="D227" s="129" t="s">
        <v>2132</v>
      </c>
      <c r="E227" s="123">
        <v>2155.8858124999997</v>
      </c>
      <c r="F227" s="76">
        <v>3</v>
      </c>
      <c r="G227" s="34"/>
      <c r="H227" s="34"/>
      <c r="I227" s="37"/>
      <c r="J227" s="47"/>
      <c r="K227" s="35"/>
    </row>
    <row r="228" spans="1:11" x14ac:dyDescent="0.25">
      <c r="A228" s="33">
        <f t="shared" si="14"/>
        <v>44353</v>
      </c>
      <c r="B228" s="33">
        <v>44353</v>
      </c>
      <c r="C228" s="10" t="s">
        <v>140</v>
      </c>
      <c r="D228" s="129" t="s">
        <v>2133</v>
      </c>
      <c r="E228" s="123">
        <v>2270.7271875000001</v>
      </c>
      <c r="F228" s="76">
        <v>16</v>
      </c>
      <c r="G228" s="34"/>
      <c r="H228" s="34"/>
      <c r="I228" s="37"/>
      <c r="J228" s="47"/>
      <c r="K228" s="35"/>
    </row>
    <row r="229" spans="1:11" x14ac:dyDescent="0.25">
      <c r="A229" s="33">
        <f t="shared" si="14"/>
        <v>44353</v>
      </c>
      <c r="B229" s="33">
        <v>44353</v>
      </c>
      <c r="C229" s="10" t="s">
        <v>141</v>
      </c>
      <c r="D229" s="129" t="s">
        <v>2134</v>
      </c>
      <c r="E229" s="123">
        <v>5233.9217659374999</v>
      </c>
      <c r="F229" s="53">
        <v>2</v>
      </c>
      <c r="G229" s="34"/>
      <c r="H229" s="34"/>
      <c r="I229" s="37"/>
      <c r="J229" s="47"/>
      <c r="K229" s="35"/>
    </row>
    <row r="230" spans="1:11" x14ac:dyDescent="0.25">
      <c r="A230" s="32">
        <f t="shared" si="14"/>
        <v>44625</v>
      </c>
      <c r="B230" s="32">
        <v>44625</v>
      </c>
      <c r="C230" s="10" t="s">
        <v>142</v>
      </c>
      <c r="D230" s="129" t="s">
        <v>2135</v>
      </c>
      <c r="E230" s="124">
        <v>911.63171499999999</v>
      </c>
      <c r="F230" s="76">
        <v>35</v>
      </c>
      <c r="G230" s="34"/>
      <c r="H230" s="34"/>
      <c r="I230" s="37"/>
      <c r="J230" s="47"/>
      <c r="K230" s="35"/>
    </row>
    <row r="231" spans="1:11" x14ac:dyDescent="0.25">
      <c r="A231" s="32">
        <f t="shared" si="14"/>
        <v>44228</v>
      </c>
      <c r="B231" s="32">
        <v>44228</v>
      </c>
      <c r="C231" s="10" t="s">
        <v>143</v>
      </c>
      <c r="D231" s="129" t="s">
        <v>2136</v>
      </c>
      <c r="E231" s="124">
        <v>610.74731250000002</v>
      </c>
      <c r="F231" s="76">
        <v>26</v>
      </c>
      <c r="G231" s="34"/>
      <c r="H231" s="34"/>
      <c r="I231" s="37"/>
      <c r="J231" s="47"/>
      <c r="K231" s="35"/>
    </row>
    <row r="232" spans="1:11" x14ac:dyDescent="0.25">
      <c r="A232" s="32">
        <f t="shared" si="14"/>
        <v>44625</v>
      </c>
      <c r="B232" s="32">
        <v>44625</v>
      </c>
      <c r="C232" s="10" t="s">
        <v>144</v>
      </c>
      <c r="D232" s="129" t="s">
        <v>532</v>
      </c>
      <c r="E232" s="124">
        <v>2247.048984</v>
      </c>
      <c r="F232" s="76">
        <v>2</v>
      </c>
      <c r="G232" s="34"/>
      <c r="H232" s="34"/>
      <c r="I232" s="37"/>
      <c r="J232" s="47"/>
      <c r="K232" s="35"/>
    </row>
    <row r="233" spans="1:11" x14ac:dyDescent="0.25">
      <c r="A233" s="33">
        <f t="shared" si="14"/>
        <v>44353</v>
      </c>
      <c r="B233" s="33">
        <v>44353</v>
      </c>
      <c r="C233" s="10" t="s">
        <v>145</v>
      </c>
      <c r="D233" s="129" t="s">
        <v>329</v>
      </c>
      <c r="E233" s="123">
        <v>48193.287420000001</v>
      </c>
      <c r="F233" s="76">
        <v>3</v>
      </c>
      <c r="G233" s="34"/>
      <c r="H233" s="34"/>
      <c r="I233" s="37"/>
      <c r="J233" s="47"/>
      <c r="K233" s="35"/>
    </row>
    <row r="234" spans="1:11" x14ac:dyDescent="0.25">
      <c r="A234" s="33">
        <f t="shared" si="14"/>
        <v>44353</v>
      </c>
      <c r="B234" s="33">
        <v>44353</v>
      </c>
      <c r="C234" s="10" t="s">
        <v>146</v>
      </c>
      <c r="D234" s="129" t="s">
        <v>531</v>
      </c>
      <c r="E234" s="123">
        <v>5443.4811750000008</v>
      </c>
      <c r="F234" s="76">
        <v>34</v>
      </c>
      <c r="G234" s="34"/>
      <c r="H234" s="34"/>
      <c r="I234" s="37"/>
      <c r="J234" s="47"/>
      <c r="K234" s="35"/>
    </row>
    <row r="235" spans="1:11" x14ac:dyDescent="0.25">
      <c r="A235" s="33">
        <f t="shared" si="14"/>
        <v>44353</v>
      </c>
      <c r="B235" s="33">
        <v>44353</v>
      </c>
      <c r="C235" s="10" t="s">
        <v>147</v>
      </c>
      <c r="D235" s="129" t="s">
        <v>534</v>
      </c>
      <c r="E235" s="123">
        <v>223.47087562499999</v>
      </c>
      <c r="F235" s="76">
        <v>84</v>
      </c>
      <c r="G235" s="34"/>
      <c r="H235" s="34"/>
      <c r="I235" s="37"/>
      <c r="J235" s="47"/>
      <c r="K235" s="35"/>
    </row>
    <row r="236" spans="1:11" x14ac:dyDescent="0.25">
      <c r="A236" s="33">
        <f t="shared" si="14"/>
        <v>44353</v>
      </c>
      <c r="B236" s="33">
        <v>44353</v>
      </c>
      <c r="C236" s="10" t="s">
        <v>148</v>
      </c>
      <c r="D236" s="129" t="s">
        <v>2137</v>
      </c>
      <c r="E236" s="123">
        <v>258.70629750000001</v>
      </c>
      <c r="F236" s="53">
        <v>36</v>
      </c>
      <c r="G236" s="34"/>
      <c r="H236" s="34"/>
      <c r="I236" s="37"/>
      <c r="J236" s="47"/>
      <c r="K236" s="35"/>
    </row>
    <row r="237" spans="1:11" x14ac:dyDescent="0.25">
      <c r="A237" s="33">
        <f t="shared" si="14"/>
        <v>44353</v>
      </c>
      <c r="B237" s="33">
        <v>44353</v>
      </c>
      <c r="C237" s="10" t="s">
        <v>149</v>
      </c>
      <c r="D237" s="129" t="s">
        <v>330</v>
      </c>
      <c r="E237" s="123">
        <v>5576.399626437501</v>
      </c>
      <c r="F237" s="53">
        <v>1</v>
      </c>
      <c r="G237" s="34"/>
      <c r="H237" s="34"/>
      <c r="I237" s="37"/>
      <c r="J237" s="47"/>
      <c r="K237" s="35"/>
    </row>
    <row r="238" spans="1:11" x14ac:dyDescent="0.25">
      <c r="A238" s="33">
        <f t="shared" si="14"/>
        <v>44353</v>
      </c>
      <c r="B238" s="33">
        <v>44353</v>
      </c>
      <c r="C238" s="10" t="s">
        <v>150</v>
      </c>
      <c r="D238" s="129" t="s">
        <v>533</v>
      </c>
      <c r="E238" s="123">
        <v>36958.042500000003</v>
      </c>
      <c r="F238" s="76">
        <v>40</v>
      </c>
      <c r="G238" s="34"/>
      <c r="H238" s="34"/>
      <c r="I238" s="37"/>
      <c r="J238" s="47"/>
      <c r="K238" s="35"/>
    </row>
    <row r="239" spans="1:11" x14ac:dyDescent="0.25">
      <c r="A239" s="33">
        <f t="shared" si="14"/>
        <v>44353</v>
      </c>
      <c r="B239" s="33">
        <v>44353</v>
      </c>
      <c r="C239" s="10" t="s">
        <v>151</v>
      </c>
      <c r="D239" s="129" t="s">
        <v>2138</v>
      </c>
      <c r="E239" s="123">
        <v>840.43006249999996</v>
      </c>
      <c r="F239" s="76">
        <v>121</v>
      </c>
      <c r="G239" s="34"/>
      <c r="H239" s="34"/>
      <c r="I239" s="37"/>
      <c r="J239" s="47"/>
      <c r="K239" s="35"/>
    </row>
    <row r="240" spans="1:11" x14ac:dyDescent="0.25">
      <c r="A240" s="33">
        <f t="shared" si="14"/>
        <v>44353</v>
      </c>
      <c r="B240" s="33">
        <v>44353</v>
      </c>
      <c r="C240" s="10" t="s">
        <v>156</v>
      </c>
      <c r="D240" s="129" t="s">
        <v>2139</v>
      </c>
      <c r="E240" s="123">
        <v>2231.5767187499996</v>
      </c>
      <c r="F240" s="76">
        <v>125</v>
      </c>
      <c r="G240" s="34"/>
      <c r="H240" s="34"/>
      <c r="I240" s="37"/>
      <c r="J240" s="47"/>
      <c r="K240" s="35"/>
    </row>
    <row r="241" spans="1:11" ht="31.5" x14ac:dyDescent="0.25">
      <c r="A241" s="32">
        <f t="shared" si="14"/>
        <v>44228</v>
      </c>
      <c r="B241" s="32">
        <v>44228</v>
      </c>
      <c r="C241" s="10" t="s">
        <v>160</v>
      </c>
      <c r="D241" s="129" t="s">
        <v>2140</v>
      </c>
      <c r="E241" s="124">
        <v>13280.256605</v>
      </c>
      <c r="F241" s="53">
        <v>3</v>
      </c>
      <c r="G241" s="34"/>
      <c r="H241" s="34"/>
      <c r="I241" s="37"/>
      <c r="J241" s="47"/>
      <c r="K241" s="35"/>
    </row>
    <row r="242" spans="1:11" x14ac:dyDescent="0.25">
      <c r="A242" s="32">
        <f t="shared" si="14"/>
        <v>44625</v>
      </c>
      <c r="B242" s="32">
        <v>44625</v>
      </c>
      <c r="C242" s="10" t="s">
        <v>161</v>
      </c>
      <c r="D242" s="129" t="s">
        <v>2141</v>
      </c>
      <c r="E242" s="124">
        <v>47352.491953125005</v>
      </c>
      <c r="F242" s="76">
        <v>34</v>
      </c>
      <c r="G242" s="34"/>
      <c r="H242" s="34"/>
      <c r="I242" s="37"/>
      <c r="J242" s="47"/>
      <c r="K242" s="35"/>
    </row>
    <row r="243" spans="1:11" ht="31.5" x14ac:dyDescent="0.25">
      <c r="A243" s="33">
        <f t="shared" si="14"/>
        <v>44353</v>
      </c>
      <c r="B243" s="33">
        <v>44353</v>
      </c>
      <c r="C243" s="10" t="s">
        <v>162</v>
      </c>
      <c r="D243" s="129" t="s">
        <v>2142</v>
      </c>
      <c r="E243" s="123">
        <v>11752.657514999999</v>
      </c>
      <c r="F243" s="76">
        <v>62</v>
      </c>
      <c r="G243" s="34"/>
      <c r="H243" s="34"/>
      <c r="I243" s="37"/>
      <c r="J243" s="47"/>
      <c r="K243" s="35"/>
    </row>
    <row r="244" spans="1:11" x14ac:dyDescent="0.25">
      <c r="A244" s="33">
        <f t="shared" si="14"/>
        <v>44353</v>
      </c>
      <c r="B244" s="33">
        <v>44353</v>
      </c>
      <c r="C244" s="10" t="s">
        <v>163</v>
      </c>
      <c r="D244" s="129" t="s">
        <v>2143</v>
      </c>
      <c r="E244" s="123">
        <v>2235.9615712499995</v>
      </c>
      <c r="F244" s="76">
        <v>23</v>
      </c>
      <c r="G244" s="34"/>
      <c r="H244" s="34"/>
      <c r="I244" s="37"/>
      <c r="J244" s="47"/>
      <c r="K244" s="35"/>
    </row>
    <row r="245" spans="1:11" ht="31.5" x14ac:dyDescent="0.25">
      <c r="A245" s="32">
        <f>+B245</f>
        <v>44625</v>
      </c>
      <c r="B245" s="32">
        <v>44625</v>
      </c>
      <c r="C245" s="10" t="s">
        <v>164</v>
      </c>
      <c r="D245" s="129" t="s">
        <v>2144</v>
      </c>
      <c r="E245" s="123">
        <v>8962.3253062500025</v>
      </c>
      <c r="F245" s="76">
        <v>37</v>
      </c>
      <c r="G245" s="34"/>
      <c r="H245" s="34"/>
      <c r="I245" s="37"/>
      <c r="J245" s="47"/>
      <c r="K245" s="35"/>
    </row>
    <row r="246" spans="1:11" x14ac:dyDescent="0.25">
      <c r="A246" s="32">
        <f t="shared" ref="A246:A248" si="15">+B246</f>
        <v>44625</v>
      </c>
      <c r="B246" s="32">
        <v>44625</v>
      </c>
      <c r="C246" s="10" t="s">
        <v>165</v>
      </c>
      <c r="D246" s="129" t="s">
        <v>2145</v>
      </c>
      <c r="E246" s="123">
        <v>732.58357124999998</v>
      </c>
      <c r="F246" s="76">
        <v>8</v>
      </c>
      <c r="G246" s="34"/>
      <c r="H246" s="34"/>
      <c r="I246" s="37"/>
      <c r="J246" s="47"/>
      <c r="K246" s="35"/>
    </row>
    <row r="247" spans="1:11" x14ac:dyDescent="0.25">
      <c r="A247" s="32">
        <f t="shared" si="15"/>
        <v>44228</v>
      </c>
      <c r="B247" s="32">
        <v>44228</v>
      </c>
      <c r="C247" s="10" t="s">
        <v>166</v>
      </c>
      <c r="D247" s="129" t="s">
        <v>2146</v>
      </c>
      <c r="E247" s="123">
        <v>1166.2454834999999</v>
      </c>
      <c r="F247" s="76">
        <v>8</v>
      </c>
      <c r="G247" s="34"/>
      <c r="H247" s="34"/>
      <c r="I247" s="37"/>
      <c r="J247" s="47"/>
      <c r="K247" s="35"/>
    </row>
    <row r="248" spans="1:11" x14ac:dyDescent="0.25">
      <c r="A248" s="32">
        <f t="shared" si="15"/>
        <v>44625</v>
      </c>
      <c r="B248" s="32">
        <v>44625</v>
      </c>
      <c r="C248" s="10" t="s">
        <v>167</v>
      </c>
      <c r="D248" s="129" t="s">
        <v>2147</v>
      </c>
      <c r="E248" s="124">
        <v>12257.750762499996</v>
      </c>
      <c r="F248" s="53">
        <v>10</v>
      </c>
      <c r="G248" s="34"/>
      <c r="H248" s="34"/>
      <c r="I248" s="37"/>
      <c r="J248" s="47"/>
      <c r="K248" s="35"/>
    </row>
    <row r="249" spans="1:11" x14ac:dyDescent="0.25">
      <c r="A249" s="32">
        <f t="shared" ref="A249" si="16">+B249</f>
        <v>44625</v>
      </c>
      <c r="B249" s="32">
        <v>44625</v>
      </c>
      <c r="C249" s="10" t="s">
        <v>168</v>
      </c>
      <c r="D249" s="129" t="s">
        <v>2148</v>
      </c>
      <c r="E249" s="124">
        <v>3677.32522875</v>
      </c>
      <c r="F249" s="53">
        <v>7</v>
      </c>
      <c r="G249" s="34"/>
      <c r="H249" s="34"/>
      <c r="I249" s="37"/>
      <c r="J249" s="47"/>
      <c r="K249" s="35"/>
    </row>
    <row r="250" spans="1:11" x14ac:dyDescent="0.25">
      <c r="A250" s="32">
        <v>45083</v>
      </c>
      <c r="B250" s="32">
        <v>45083</v>
      </c>
      <c r="C250" s="10" t="s">
        <v>169</v>
      </c>
      <c r="D250" s="129" t="s">
        <v>2532</v>
      </c>
      <c r="E250" s="124">
        <v>24324.959999999999</v>
      </c>
      <c r="F250" s="135">
        <v>33</v>
      </c>
      <c r="G250" s="34"/>
      <c r="H250" s="34"/>
      <c r="I250" s="37"/>
      <c r="J250" s="47"/>
      <c r="K250" s="35"/>
    </row>
    <row r="251" spans="1:11" x14ac:dyDescent="0.25">
      <c r="A251" s="32">
        <v>45083</v>
      </c>
      <c r="B251" s="32">
        <v>45083</v>
      </c>
      <c r="C251" s="10" t="s">
        <v>170</v>
      </c>
      <c r="D251" s="129" t="s">
        <v>2533</v>
      </c>
      <c r="E251" s="124">
        <v>480</v>
      </c>
      <c r="F251" s="135">
        <v>48</v>
      </c>
      <c r="G251" s="34"/>
      <c r="H251" s="34"/>
      <c r="I251" s="37"/>
      <c r="J251" s="47"/>
      <c r="K251" s="35"/>
    </row>
    <row r="252" spans="1:11" x14ac:dyDescent="0.25">
      <c r="A252" s="32">
        <v>45084</v>
      </c>
      <c r="B252" s="32">
        <v>45084</v>
      </c>
      <c r="C252" s="10" t="s">
        <v>171</v>
      </c>
      <c r="D252" s="129" t="s">
        <v>2534</v>
      </c>
      <c r="E252" s="124">
        <v>40260</v>
      </c>
      <c r="F252" s="135">
        <v>12</v>
      </c>
      <c r="G252" s="34"/>
      <c r="H252" s="34"/>
      <c r="I252" s="37"/>
      <c r="J252" s="47"/>
      <c r="K252" s="35"/>
    </row>
    <row r="253" spans="1:11" x14ac:dyDescent="0.25">
      <c r="A253" s="32">
        <v>45085</v>
      </c>
      <c r="B253" s="32">
        <v>45085</v>
      </c>
      <c r="C253" s="10" t="s">
        <v>172</v>
      </c>
      <c r="D253" s="129" t="s">
        <v>2535</v>
      </c>
      <c r="E253" s="124">
        <v>3500</v>
      </c>
      <c r="F253" s="135">
        <v>28</v>
      </c>
      <c r="G253" s="34"/>
      <c r="H253" s="34"/>
      <c r="I253" s="37"/>
      <c r="J253" s="47"/>
      <c r="K253" s="35"/>
    </row>
    <row r="254" spans="1:11" x14ac:dyDescent="0.25">
      <c r="A254" s="32">
        <v>45086</v>
      </c>
      <c r="B254" s="32">
        <v>45086</v>
      </c>
      <c r="C254" s="10" t="s">
        <v>173</v>
      </c>
      <c r="D254" s="129" t="s">
        <v>2536</v>
      </c>
      <c r="E254" s="124">
        <v>1380</v>
      </c>
      <c r="F254" s="135">
        <v>3</v>
      </c>
      <c r="G254" s="34"/>
      <c r="H254" s="34"/>
      <c r="I254" s="37"/>
      <c r="J254" s="47"/>
      <c r="K254" s="35"/>
    </row>
    <row r="255" spans="1:11" x14ac:dyDescent="0.25">
      <c r="A255" s="32">
        <v>45087</v>
      </c>
      <c r="B255" s="32">
        <v>45087</v>
      </c>
      <c r="C255" s="10" t="s">
        <v>174</v>
      </c>
      <c r="D255" s="129" t="s">
        <v>2537</v>
      </c>
      <c r="E255" s="124">
        <v>6421.8</v>
      </c>
      <c r="F255" s="135">
        <v>84</v>
      </c>
      <c r="G255" s="34"/>
      <c r="H255" s="34"/>
      <c r="I255" s="37"/>
      <c r="J255" s="47"/>
      <c r="K255" s="35"/>
    </row>
    <row r="256" spans="1:11" x14ac:dyDescent="0.25">
      <c r="A256" s="32">
        <v>45088</v>
      </c>
      <c r="B256" s="32">
        <v>45088</v>
      </c>
      <c r="C256" s="10" t="s">
        <v>175</v>
      </c>
      <c r="D256" s="129" t="s">
        <v>2538</v>
      </c>
      <c r="E256" s="124">
        <v>4020.0800000000004</v>
      </c>
      <c r="F256" s="135">
        <v>62</v>
      </c>
      <c r="G256" s="34"/>
      <c r="H256" s="34"/>
      <c r="I256" s="37"/>
      <c r="J256" s="47"/>
      <c r="K256" s="35"/>
    </row>
    <row r="257" spans="1:11" x14ac:dyDescent="0.25">
      <c r="A257" s="32">
        <v>45088</v>
      </c>
      <c r="B257" s="32">
        <v>45088</v>
      </c>
      <c r="C257" s="10" t="s">
        <v>176</v>
      </c>
      <c r="D257" s="129" t="s">
        <v>2539</v>
      </c>
      <c r="E257" s="124">
        <v>8668.1</v>
      </c>
      <c r="F257" s="135">
        <v>290</v>
      </c>
      <c r="G257" s="34"/>
      <c r="H257" s="34"/>
      <c r="I257" s="37"/>
      <c r="J257" s="47"/>
      <c r="K257" s="35"/>
    </row>
    <row r="258" spans="1:11" x14ac:dyDescent="0.25">
      <c r="A258" s="32">
        <v>45088</v>
      </c>
      <c r="B258" s="32">
        <v>45088</v>
      </c>
      <c r="C258" s="10" t="s">
        <v>177</v>
      </c>
      <c r="D258" s="129" t="s">
        <v>2540</v>
      </c>
      <c r="E258" s="124">
        <v>4408</v>
      </c>
      <c r="F258" s="135">
        <v>29</v>
      </c>
      <c r="G258" s="34"/>
      <c r="H258" s="34"/>
      <c r="I258" s="37"/>
      <c r="J258" s="47"/>
      <c r="K258" s="35"/>
    </row>
    <row r="259" spans="1:11" x14ac:dyDescent="0.25">
      <c r="A259" s="32">
        <v>45088</v>
      </c>
      <c r="B259" s="32">
        <v>45088</v>
      </c>
      <c r="C259" s="10" t="s">
        <v>178</v>
      </c>
      <c r="D259" s="129" t="s">
        <v>2541</v>
      </c>
      <c r="E259" s="124">
        <v>540</v>
      </c>
      <c r="F259" s="135">
        <v>12</v>
      </c>
      <c r="G259" s="34"/>
      <c r="H259" s="34"/>
      <c r="I259" s="37"/>
      <c r="J259" s="47"/>
      <c r="K259" s="35"/>
    </row>
    <row r="260" spans="1:11" x14ac:dyDescent="0.25">
      <c r="A260" s="32">
        <v>45088</v>
      </c>
      <c r="B260" s="32">
        <v>45088</v>
      </c>
      <c r="C260" s="10" t="s">
        <v>179</v>
      </c>
      <c r="D260" s="129" t="s">
        <v>2542</v>
      </c>
      <c r="E260" s="124">
        <v>7200</v>
      </c>
      <c r="F260" s="135">
        <v>15</v>
      </c>
      <c r="G260" s="34"/>
      <c r="H260" s="34"/>
      <c r="I260" s="37"/>
      <c r="J260" s="47"/>
      <c r="K260" s="35"/>
    </row>
    <row r="261" spans="1:11" x14ac:dyDescent="0.25">
      <c r="A261" s="32">
        <v>45088</v>
      </c>
      <c r="B261" s="32">
        <v>45088</v>
      </c>
      <c r="C261" s="10" t="s">
        <v>180</v>
      </c>
      <c r="D261" s="129" t="s">
        <v>2543</v>
      </c>
      <c r="E261" s="124">
        <v>10500</v>
      </c>
      <c r="F261" s="135">
        <v>50</v>
      </c>
      <c r="G261" s="34"/>
      <c r="H261" s="34"/>
      <c r="I261" s="37"/>
      <c r="J261" s="47"/>
      <c r="K261" s="35"/>
    </row>
    <row r="262" spans="1:11" x14ac:dyDescent="0.25">
      <c r="A262" s="32">
        <v>45088</v>
      </c>
      <c r="B262" s="32">
        <v>45088</v>
      </c>
      <c r="C262" s="10" t="s">
        <v>181</v>
      </c>
      <c r="D262" s="129" t="s">
        <v>2544</v>
      </c>
      <c r="E262" s="124">
        <v>5523</v>
      </c>
      <c r="F262" s="135">
        <v>3</v>
      </c>
      <c r="G262" s="34"/>
      <c r="H262" s="34"/>
      <c r="I262" s="37"/>
      <c r="J262" s="47"/>
      <c r="K262" s="35"/>
    </row>
    <row r="263" spans="1:11" x14ac:dyDescent="0.25">
      <c r="A263" s="32">
        <v>45088</v>
      </c>
      <c r="B263" s="32">
        <v>45088</v>
      </c>
      <c r="C263" s="10" t="s">
        <v>182</v>
      </c>
      <c r="D263" s="129" t="s">
        <v>976</v>
      </c>
      <c r="E263" s="124">
        <v>3185</v>
      </c>
      <c r="F263" s="135">
        <v>49</v>
      </c>
      <c r="G263" s="34"/>
      <c r="H263" s="34"/>
      <c r="I263" s="37"/>
      <c r="J263" s="47"/>
      <c r="K263" s="35"/>
    </row>
    <row r="264" spans="1:11" x14ac:dyDescent="0.25">
      <c r="A264" s="32">
        <v>45088</v>
      </c>
      <c r="B264" s="32">
        <v>45088</v>
      </c>
      <c r="C264" s="10" t="s">
        <v>183</v>
      </c>
      <c r="D264" s="129" t="s">
        <v>2545</v>
      </c>
      <c r="E264" s="124">
        <v>106077.68000000001</v>
      </c>
      <c r="F264" s="135">
        <v>367</v>
      </c>
      <c r="G264" s="34"/>
      <c r="H264" s="34"/>
      <c r="I264" s="37"/>
      <c r="J264" s="47"/>
      <c r="K264" s="35"/>
    </row>
    <row r="265" spans="1:11" x14ac:dyDescent="0.25">
      <c r="A265" s="32">
        <v>45088</v>
      </c>
      <c r="B265" s="32">
        <v>45088</v>
      </c>
      <c r="C265" s="10" t="s">
        <v>184</v>
      </c>
      <c r="D265" s="129" t="s">
        <v>2546</v>
      </c>
      <c r="E265" s="124">
        <v>11952.9</v>
      </c>
      <c r="F265" s="135">
        <v>30</v>
      </c>
      <c r="G265" s="34"/>
      <c r="H265" s="34"/>
      <c r="I265" s="37"/>
      <c r="J265" s="47"/>
      <c r="K265" s="35"/>
    </row>
    <row r="266" spans="1:11" x14ac:dyDescent="0.25">
      <c r="A266" s="32">
        <v>45088</v>
      </c>
      <c r="B266" s="32">
        <v>45088</v>
      </c>
      <c r="C266" s="10" t="s">
        <v>185</v>
      </c>
      <c r="D266" s="129" t="s">
        <v>2547</v>
      </c>
      <c r="E266" s="124">
        <v>1300</v>
      </c>
      <c r="F266" s="135">
        <v>4</v>
      </c>
      <c r="G266" s="34"/>
      <c r="H266" s="34"/>
      <c r="I266" s="37"/>
      <c r="J266" s="47"/>
      <c r="K266" s="35"/>
    </row>
    <row r="267" spans="1:11" x14ac:dyDescent="0.25">
      <c r="A267" s="32">
        <v>45088</v>
      </c>
      <c r="B267" s="32">
        <v>45088</v>
      </c>
      <c r="C267" s="10" t="s">
        <v>186</v>
      </c>
      <c r="D267" s="129" t="s">
        <v>2548</v>
      </c>
      <c r="E267" s="124">
        <v>4736</v>
      </c>
      <c r="F267" s="135">
        <v>16</v>
      </c>
      <c r="G267" s="34"/>
      <c r="H267" s="34"/>
      <c r="I267" s="37"/>
      <c r="J267" s="47"/>
      <c r="K267" s="35"/>
    </row>
    <row r="268" spans="1:11" x14ac:dyDescent="0.25">
      <c r="A268" s="32">
        <v>45100</v>
      </c>
      <c r="B268" s="32">
        <v>45100</v>
      </c>
      <c r="C268" s="10" t="s">
        <v>187</v>
      </c>
      <c r="D268" s="129" t="s">
        <v>2549</v>
      </c>
      <c r="E268" s="124">
        <v>350</v>
      </c>
      <c r="F268" s="135">
        <v>1</v>
      </c>
      <c r="G268" s="34"/>
      <c r="H268" s="34"/>
      <c r="I268" s="37"/>
      <c r="J268" s="47"/>
      <c r="K268" s="35"/>
    </row>
    <row r="269" spans="1:11" x14ac:dyDescent="0.25">
      <c r="A269" s="32">
        <v>45100</v>
      </c>
      <c r="B269" s="32">
        <v>45100</v>
      </c>
      <c r="C269" s="10" t="s">
        <v>188</v>
      </c>
      <c r="D269" s="129" t="s">
        <v>2550</v>
      </c>
      <c r="E269" s="124">
        <v>8177.4000000000005</v>
      </c>
      <c r="F269" s="135">
        <v>66</v>
      </c>
      <c r="G269" s="34"/>
      <c r="H269" s="34"/>
      <c r="I269" s="37"/>
      <c r="J269" s="47"/>
      <c r="K269" s="35"/>
    </row>
    <row r="270" spans="1:11" x14ac:dyDescent="0.25">
      <c r="A270" s="32">
        <v>45100</v>
      </c>
      <c r="B270" s="32">
        <v>45100</v>
      </c>
      <c r="C270" s="10" t="s">
        <v>189</v>
      </c>
      <c r="D270" s="129" t="s">
        <v>2551</v>
      </c>
      <c r="E270" s="124">
        <v>1320</v>
      </c>
      <c r="F270" s="135">
        <v>4</v>
      </c>
      <c r="G270" s="34"/>
      <c r="H270" s="34"/>
      <c r="I270" s="37"/>
      <c r="J270" s="47"/>
      <c r="K270" s="35"/>
    </row>
    <row r="271" spans="1:11" x14ac:dyDescent="0.25">
      <c r="A271" s="32">
        <v>45100</v>
      </c>
      <c r="B271" s="32">
        <v>45100</v>
      </c>
      <c r="C271" s="10" t="s">
        <v>190</v>
      </c>
      <c r="D271" s="129" t="s">
        <v>2552</v>
      </c>
      <c r="E271" s="124">
        <v>9242.880000000001</v>
      </c>
      <c r="F271" s="135">
        <v>384</v>
      </c>
      <c r="G271" s="34"/>
      <c r="H271" s="34"/>
      <c r="I271" s="37"/>
      <c r="J271" s="47"/>
      <c r="K271" s="35"/>
    </row>
    <row r="272" spans="1:11" x14ac:dyDescent="0.25">
      <c r="A272" s="32">
        <v>45100</v>
      </c>
      <c r="B272" s="32">
        <v>45100</v>
      </c>
      <c r="C272" s="10" t="s">
        <v>191</v>
      </c>
      <c r="D272" s="129" t="s">
        <v>2553</v>
      </c>
      <c r="E272" s="124">
        <v>5947.2000000000007</v>
      </c>
      <c r="F272" s="135">
        <v>12</v>
      </c>
      <c r="G272" s="34"/>
      <c r="H272" s="34"/>
      <c r="I272" s="37"/>
      <c r="J272" s="47"/>
      <c r="K272" s="35"/>
    </row>
    <row r="273" spans="1:11" x14ac:dyDescent="0.25">
      <c r="A273" s="32">
        <v>45100</v>
      </c>
      <c r="B273" s="32">
        <v>45100</v>
      </c>
      <c r="C273" s="10" t="s">
        <v>192</v>
      </c>
      <c r="D273" s="129" t="s">
        <v>2554</v>
      </c>
      <c r="E273" s="124">
        <v>720</v>
      </c>
      <c r="F273" s="135">
        <v>40</v>
      </c>
      <c r="G273" s="34"/>
      <c r="H273" s="34"/>
      <c r="I273" s="37"/>
      <c r="J273" s="47"/>
      <c r="K273" s="35"/>
    </row>
    <row r="274" spans="1:11" x14ac:dyDescent="0.25">
      <c r="A274" s="32">
        <v>45100</v>
      </c>
      <c r="B274" s="32">
        <v>45100</v>
      </c>
      <c r="C274" s="10" t="s">
        <v>193</v>
      </c>
      <c r="D274" s="129" t="s">
        <v>2555</v>
      </c>
      <c r="E274" s="124">
        <v>4073.2999999999997</v>
      </c>
      <c r="F274" s="135">
        <v>77</v>
      </c>
      <c r="G274" s="34"/>
      <c r="H274" s="34"/>
      <c r="I274" s="37"/>
      <c r="J274" s="47"/>
      <c r="K274" s="35"/>
    </row>
    <row r="275" spans="1:11" x14ac:dyDescent="0.25">
      <c r="A275" s="32">
        <v>45100</v>
      </c>
      <c r="B275" s="32">
        <v>45100</v>
      </c>
      <c r="C275" s="10" t="s">
        <v>194</v>
      </c>
      <c r="D275" s="129" t="s">
        <v>2556</v>
      </c>
      <c r="E275" s="124">
        <v>1606.5</v>
      </c>
      <c r="F275" s="135">
        <v>270</v>
      </c>
      <c r="G275" s="34"/>
      <c r="H275" s="34"/>
      <c r="I275" s="37"/>
      <c r="J275" s="47"/>
      <c r="K275" s="35"/>
    </row>
    <row r="276" spans="1:11" x14ac:dyDescent="0.25">
      <c r="A276" s="32">
        <v>45100</v>
      </c>
      <c r="B276" s="32">
        <v>45100</v>
      </c>
      <c r="C276" s="10" t="s">
        <v>195</v>
      </c>
      <c r="D276" s="129" t="s">
        <v>2557</v>
      </c>
      <c r="E276" s="124">
        <v>331.8</v>
      </c>
      <c r="F276" s="135">
        <v>4</v>
      </c>
      <c r="G276" s="34"/>
      <c r="H276" s="34"/>
      <c r="I276" s="37"/>
      <c r="J276" s="47"/>
      <c r="K276" s="35"/>
    </row>
    <row r="277" spans="1:11" x14ac:dyDescent="0.25">
      <c r="A277" s="32">
        <v>45112</v>
      </c>
      <c r="B277" s="32">
        <v>45112</v>
      </c>
      <c r="C277" s="10" t="s">
        <v>196</v>
      </c>
      <c r="D277" s="129" t="s">
        <v>2558</v>
      </c>
      <c r="E277" s="124">
        <v>4868.26</v>
      </c>
      <c r="F277" s="135">
        <v>47</v>
      </c>
      <c r="G277" s="34"/>
      <c r="H277" s="34"/>
      <c r="I277" s="37"/>
      <c r="J277" s="47"/>
      <c r="K277" s="35"/>
    </row>
    <row r="278" spans="1:11" x14ac:dyDescent="0.25">
      <c r="A278" s="32">
        <v>45112</v>
      </c>
      <c r="B278" s="32">
        <v>45112</v>
      </c>
      <c r="C278" s="10" t="s">
        <v>197</v>
      </c>
      <c r="D278" s="129" t="s">
        <v>2757</v>
      </c>
      <c r="E278" s="124">
        <v>19305</v>
      </c>
      <c r="F278" s="135">
        <v>15</v>
      </c>
      <c r="G278" s="34"/>
      <c r="H278" s="34"/>
      <c r="I278" s="37"/>
      <c r="J278" s="47"/>
      <c r="K278" s="35"/>
    </row>
    <row r="279" spans="1:11" x14ac:dyDescent="0.25">
      <c r="A279" s="32">
        <v>45112</v>
      </c>
      <c r="B279" s="32">
        <v>45112</v>
      </c>
      <c r="C279" s="10" t="s">
        <v>198</v>
      </c>
      <c r="D279" s="129" t="s">
        <v>2559</v>
      </c>
      <c r="E279" s="124">
        <v>7526.5199999999995</v>
      </c>
      <c r="F279" s="135">
        <v>108</v>
      </c>
      <c r="G279" s="34"/>
      <c r="H279" s="34"/>
      <c r="I279" s="37"/>
      <c r="J279" s="47"/>
      <c r="K279" s="35"/>
    </row>
    <row r="280" spans="1:11" x14ac:dyDescent="0.25">
      <c r="A280" s="32">
        <v>45112</v>
      </c>
      <c r="B280" s="32">
        <v>45112</v>
      </c>
      <c r="C280" s="10" t="s">
        <v>199</v>
      </c>
      <c r="D280" s="129" t="s">
        <v>2560</v>
      </c>
      <c r="E280" s="124">
        <v>675</v>
      </c>
      <c r="F280" s="135">
        <v>15</v>
      </c>
      <c r="G280" s="34"/>
      <c r="H280" s="34"/>
      <c r="I280" s="37"/>
      <c r="J280" s="47"/>
      <c r="K280" s="35"/>
    </row>
    <row r="281" spans="1:11" x14ac:dyDescent="0.25">
      <c r="A281" s="32">
        <v>45112</v>
      </c>
      <c r="B281" s="32">
        <v>45112</v>
      </c>
      <c r="C281" s="10" t="s">
        <v>200</v>
      </c>
      <c r="D281" s="129" t="s">
        <v>2561</v>
      </c>
      <c r="E281" s="124">
        <v>17755</v>
      </c>
      <c r="F281" s="135">
        <v>212</v>
      </c>
      <c r="G281" s="34"/>
      <c r="H281" s="34"/>
      <c r="I281" s="37"/>
      <c r="J281" s="47"/>
      <c r="K281" s="35"/>
    </row>
    <row r="282" spans="1:11" x14ac:dyDescent="0.25">
      <c r="A282" s="32">
        <v>45112</v>
      </c>
      <c r="B282" s="32">
        <v>45112</v>
      </c>
      <c r="C282" s="10" t="s">
        <v>201</v>
      </c>
      <c r="D282" s="129" t="s">
        <v>2562</v>
      </c>
      <c r="E282" s="124">
        <v>1259.52</v>
      </c>
      <c r="F282" s="135">
        <v>48</v>
      </c>
      <c r="G282" s="34"/>
      <c r="H282" s="34"/>
      <c r="I282" s="37"/>
      <c r="J282" s="47"/>
      <c r="K282" s="35"/>
    </row>
    <row r="283" spans="1:11" x14ac:dyDescent="0.25">
      <c r="A283" s="32">
        <v>45112</v>
      </c>
      <c r="B283" s="32">
        <v>45112</v>
      </c>
      <c r="C283" s="10" t="s">
        <v>202</v>
      </c>
      <c r="D283" s="129" t="s">
        <v>2563</v>
      </c>
      <c r="E283" s="124">
        <v>2540</v>
      </c>
      <c r="F283" s="135">
        <v>10</v>
      </c>
      <c r="G283" s="34"/>
      <c r="H283" s="34"/>
      <c r="I283" s="37"/>
      <c r="J283" s="47"/>
      <c r="K283" s="35"/>
    </row>
    <row r="284" spans="1:11" x14ac:dyDescent="0.25">
      <c r="A284" s="32">
        <v>45112</v>
      </c>
      <c r="B284" s="32">
        <v>45112</v>
      </c>
      <c r="C284" s="10" t="s">
        <v>203</v>
      </c>
      <c r="D284" s="129" t="s">
        <v>2564</v>
      </c>
      <c r="E284" s="124">
        <v>2652.54</v>
      </c>
      <c r="F284" s="135">
        <v>6</v>
      </c>
      <c r="G284" s="34"/>
      <c r="H284" s="34"/>
      <c r="I284" s="37"/>
      <c r="J284" s="47"/>
      <c r="K284" s="35"/>
    </row>
    <row r="285" spans="1:11" x14ac:dyDescent="0.25">
      <c r="A285" s="32">
        <v>45112</v>
      </c>
      <c r="B285" s="32">
        <v>45112</v>
      </c>
      <c r="C285" s="10" t="s">
        <v>204</v>
      </c>
      <c r="D285" s="129" t="s">
        <v>2565</v>
      </c>
      <c r="E285" s="124">
        <v>8340.84</v>
      </c>
      <c r="F285" s="135">
        <v>36</v>
      </c>
      <c r="G285" s="34"/>
      <c r="H285" s="34"/>
      <c r="I285" s="37"/>
      <c r="J285" s="47"/>
      <c r="K285" s="35"/>
    </row>
    <row r="286" spans="1:11" x14ac:dyDescent="0.25">
      <c r="A286" s="32">
        <v>45112</v>
      </c>
      <c r="B286" s="32">
        <v>45112</v>
      </c>
      <c r="C286" s="10" t="s">
        <v>205</v>
      </c>
      <c r="D286" s="129" t="s">
        <v>2566</v>
      </c>
      <c r="E286" s="124">
        <v>446.4</v>
      </c>
      <c r="F286" s="135">
        <v>1</v>
      </c>
      <c r="G286" s="34"/>
      <c r="H286" s="34"/>
      <c r="I286" s="37"/>
      <c r="J286" s="47"/>
      <c r="K286" s="35"/>
    </row>
    <row r="287" spans="1:11" x14ac:dyDescent="0.25">
      <c r="A287" s="32">
        <v>45112</v>
      </c>
      <c r="B287" s="32">
        <v>45112</v>
      </c>
      <c r="C287" s="10" t="s">
        <v>206</v>
      </c>
      <c r="D287" s="129" t="s">
        <v>2567</v>
      </c>
      <c r="E287" s="124">
        <v>5696.55</v>
      </c>
      <c r="F287" s="135">
        <v>9</v>
      </c>
      <c r="G287" s="34"/>
      <c r="H287" s="34"/>
      <c r="I287" s="37"/>
      <c r="J287" s="47"/>
      <c r="K287" s="35"/>
    </row>
    <row r="288" spans="1:11" x14ac:dyDescent="0.25">
      <c r="A288" s="32">
        <v>45112</v>
      </c>
      <c r="B288" s="32">
        <v>45112</v>
      </c>
      <c r="C288" s="10" t="s">
        <v>207</v>
      </c>
      <c r="D288" s="129" t="s">
        <v>2568</v>
      </c>
      <c r="E288" s="124">
        <v>7664</v>
      </c>
      <c r="F288" s="135">
        <v>16</v>
      </c>
      <c r="G288" s="34"/>
      <c r="H288" s="34"/>
      <c r="I288" s="37"/>
      <c r="J288" s="47"/>
      <c r="K288" s="35"/>
    </row>
    <row r="289" spans="1:11" x14ac:dyDescent="0.25">
      <c r="A289" s="32">
        <v>45112</v>
      </c>
      <c r="B289" s="32">
        <v>45112</v>
      </c>
      <c r="C289" s="10" t="s">
        <v>208</v>
      </c>
      <c r="D289" s="129" t="s">
        <v>653</v>
      </c>
      <c r="E289" s="124">
        <v>14300</v>
      </c>
      <c r="F289" s="135">
        <v>65</v>
      </c>
      <c r="G289" s="34"/>
      <c r="H289" s="34"/>
      <c r="I289" s="37"/>
      <c r="J289" s="47"/>
      <c r="K289" s="35"/>
    </row>
    <row r="290" spans="1:11" x14ac:dyDescent="0.25">
      <c r="A290" s="32">
        <v>45112</v>
      </c>
      <c r="B290" s="32">
        <v>45112</v>
      </c>
      <c r="C290" s="10" t="s">
        <v>209</v>
      </c>
      <c r="D290" s="129" t="s">
        <v>2569</v>
      </c>
      <c r="E290" s="124">
        <v>4956</v>
      </c>
      <c r="F290" s="135">
        <v>20</v>
      </c>
      <c r="G290" s="34"/>
      <c r="H290" s="34"/>
      <c r="I290" s="37"/>
      <c r="J290" s="47"/>
      <c r="K290" s="35"/>
    </row>
    <row r="291" spans="1:11" x14ac:dyDescent="0.25">
      <c r="A291" s="32">
        <v>45112</v>
      </c>
      <c r="B291" s="32">
        <v>45112</v>
      </c>
      <c r="C291" s="10" t="s">
        <v>210</v>
      </c>
      <c r="D291" s="129" t="s">
        <v>2570</v>
      </c>
      <c r="E291" s="124">
        <v>12985</v>
      </c>
      <c r="F291" s="135">
        <v>49</v>
      </c>
      <c r="G291" s="34"/>
      <c r="H291" s="34"/>
      <c r="I291" s="37"/>
      <c r="J291" s="47"/>
      <c r="K291" s="35"/>
    </row>
    <row r="292" spans="1:11" x14ac:dyDescent="0.25">
      <c r="A292" s="32">
        <v>45112</v>
      </c>
      <c r="B292" s="32">
        <v>45112</v>
      </c>
      <c r="C292" s="10" t="s">
        <v>211</v>
      </c>
      <c r="D292" s="129" t="s">
        <v>2571</v>
      </c>
      <c r="E292" s="124">
        <v>1062</v>
      </c>
      <c r="F292" s="135">
        <v>6</v>
      </c>
      <c r="G292" s="34"/>
      <c r="H292" s="34"/>
      <c r="I292" s="37"/>
      <c r="J292" s="47"/>
      <c r="K292" s="35"/>
    </row>
    <row r="293" spans="1:11" x14ac:dyDescent="0.25">
      <c r="A293" s="32">
        <v>45112</v>
      </c>
      <c r="B293" s="32">
        <v>45112</v>
      </c>
      <c r="C293" s="10" t="s">
        <v>212</v>
      </c>
      <c r="D293" s="129" t="s">
        <v>2572</v>
      </c>
      <c r="E293" s="124">
        <v>11745.72</v>
      </c>
      <c r="F293" s="135">
        <v>36</v>
      </c>
      <c r="G293" s="34"/>
      <c r="H293" s="34"/>
      <c r="I293" s="37"/>
      <c r="J293" s="47"/>
      <c r="K293" s="35"/>
    </row>
    <row r="294" spans="1:11" x14ac:dyDescent="0.25">
      <c r="A294" s="32">
        <v>45112</v>
      </c>
      <c r="B294" s="32">
        <v>45112</v>
      </c>
      <c r="C294" s="10" t="s">
        <v>213</v>
      </c>
      <c r="D294" s="129" t="s">
        <v>2573</v>
      </c>
      <c r="E294" s="124">
        <v>7875</v>
      </c>
      <c r="F294" s="135">
        <v>30</v>
      </c>
      <c r="G294" s="34"/>
      <c r="H294" s="34"/>
      <c r="I294" s="37"/>
      <c r="J294" s="47"/>
      <c r="K294" s="35"/>
    </row>
    <row r="295" spans="1:11" x14ac:dyDescent="0.25">
      <c r="A295" s="32">
        <v>45112</v>
      </c>
      <c r="B295" s="32">
        <v>45112</v>
      </c>
      <c r="C295" s="10" t="s">
        <v>214</v>
      </c>
      <c r="D295" s="129" t="s">
        <v>2574</v>
      </c>
      <c r="E295" s="124">
        <v>8895.5500000000011</v>
      </c>
      <c r="F295" s="135">
        <v>89</v>
      </c>
      <c r="G295" s="34"/>
      <c r="H295" s="34"/>
      <c r="I295" s="37"/>
      <c r="J295" s="47"/>
      <c r="K295" s="35"/>
    </row>
    <row r="296" spans="1:11" x14ac:dyDescent="0.25">
      <c r="A296" s="32">
        <v>45112</v>
      </c>
      <c r="B296" s="32">
        <v>45112</v>
      </c>
      <c r="C296" s="10" t="s">
        <v>215</v>
      </c>
      <c r="D296" s="129" t="s">
        <v>2575</v>
      </c>
      <c r="E296" s="124">
        <v>15120</v>
      </c>
      <c r="F296" s="135">
        <v>168</v>
      </c>
      <c r="G296" s="34"/>
      <c r="H296" s="34"/>
      <c r="I296" s="37"/>
      <c r="J296" s="47"/>
      <c r="K296" s="35"/>
    </row>
    <row r="297" spans="1:11" x14ac:dyDescent="0.25">
      <c r="A297" s="32">
        <v>45112</v>
      </c>
      <c r="B297" s="32">
        <v>45112</v>
      </c>
      <c r="C297" s="10" t="s">
        <v>216</v>
      </c>
      <c r="D297" s="129" t="s">
        <v>2576</v>
      </c>
      <c r="E297" s="124">
        <v>1180</v>
      </c>
      <c r="F297" s="135">
        <v>5</v>
      </c>
      <c r="G297" s="34"/>
      <c r="H297" s="34"/>
      <c r="I297" s="37"/>
      <c r="J297" s="47"/>
      <c r="K297" s="35"/>
    </row>
    <row r="298" spans="1:11" x14ac:dyDescent="0.25">
      <c r="A298" s="32">
        <v>45112</v>
      </c>
      <c r="B298" s="32">
        <v>45112</v>
      </c>
      <c r="C298" s="10" t="s">
        <v>217</v>
      </c>
      <c r="D298" s="129" t="s">
        <v>2577</v>
      </c>
      <c r="E298" s="124">
        <v>507.4</v>
      </c>
      <c r="F298" s="135">
        <v>2</v>
      </c>
      <c r="G298" s="34"/>
      <c r="H298" s="34"/>
      <c r="I298" s="37"/>
      <c r="J298" s="47"/>
      <c r="K298" s="35"/>
    </row>
    <row r="299" spans="1:11" x14ac:dyDescent="0.25">
      <c r="A299" s="32">
        <v>45112</v>
      </c>
      <c r="B299" s="32">
        <v>45112</v>
      </c>
      <c r="C299" s="10" t="s">
        <v>218</v>
      </c>
      <c r="D299" s="129" t="s">
        <v>2578</v>
      </c>
      <c r="E299" s="124">
        <v>3116.1899999999996</v>
      </c>
      <c r="F299" s="135">
        <v>21</v>
      </c>
      <c r="G299" s="34"/>
      <c r="H299" s="34"/>
      <c r="I299" s="37"/>
      <c r="J299" s="47"/>
      <c r="K299" s="35"/>
    </row>
    <row r="300" spans="1:11" x14ac:dyDescent="0.25">
      <c r="A300" s="32">
        <v>45112</v>
      </c>
      <c r="B300" s="32">
        <v>45112</v>
      </c>
      <c r="C300" s="10" t="s">
        <v>219</v>
      </c>
      <c r="D300" s="129" t="s">
        <v>2579</v>
      </c>
      <c r="E300" s="124">
        <v>10260</v>
      </c>
      <c r="F300" s="135">
        <v>57</v>
      </c>
      <c r="G300" s="34"/>
      <c r="H300" s="34"/>
      <c r="I300" s="37"/>
      <c r="J300" s="47"/>
      <c r="K300" s="35"/>
    </row>
    <row r="301" spans="1:11" s="2" customFormat="1" x14ac:dyDescent="0.25">
      <c r="A301" s="32">
        <v>45112</v>
      </c>
      <c r="B301" s="32">
        <v>45112</v>
      </c>
      <c r="C301" s="10" t="s">
        <v>220</v>
      </c>
      <c r="D301" s="129" t="s">
        <v>2580</v>
      </c>
      <c r="E301" s="124">
        <v>19292</v>
      </c>
      <c r="F301" s="135">
        <v>106</v>
      </c>
      <c r="G301" s="34"/>
      <c r="H301" s="34"/>
      <c r="I301" s="37"/>
      <c r="J301" s="47"/>
      <c r="K301" s="35"/>
    </row>
    <row r="302" spans="1:11" x14ac:dyDescent="0.25">
      <c r="A302" s="61">
        <v>45112</v>
      </c>
      <c r="B302" s="61">
        <v>45112</v>
      </c>
      <c r="C302" s="62" t="s">
        <v>221</v>
      </c>
      <c r="D302" s="132" t="s">
        <v>2581</v>
      </c>
      <c r="E302" s="179">
        <v>1672</v>
      </c>
      <c r="F302" s="136">
        <v>44</v>
      </c>
      <c r="G302" s="34"/>
      <c r="H302" s="34"/>
      <c r="I302" s="37"/>
      <c r="J302" s="47"/>
      <c r="K302" s="35"/>
    </row>
    <row r="303" spans="1:11" x14ac:dyDescent="0.25">
      <c r="A303" s="80" t="s">
        <v>5</v>
      </c>
      <c r="B303" s="80"/>
      <c r="C303" s="80"/>
      <c r="D303" s="134"/>
      <c r="E303" s="180">
        <f>SUBTOTAL(109,Tabla5[Valor RD$])</f>
        <v>1317617.951048312</v>
      </c>
      <c r="F303" s="137"/>
      <c r="G303" s="34"/>
      <c r="H303" s="34"/>
      <c r="I303" s="37"/>
      <c r="J303" s="47"/>
      <c r="K303" s="35"/>
    </row>
    <row r="304" spans="1:11" x14ac:dyDescent="0.25">
      <c r="G304" s="34"/>
      <c r="H304" s="34"/>
      <c r="I304" s="37"/>
      <c r="J304" s="47"/>
      <c r="K304" s="35"/>
    </row>
    <row r="305" spans="1:11" x14ac:dyDescent="0.25">
      <c r="A305" s="254" t="s">
        <v>941</v>
      </c>
      <c r="B305" s="254"/>
      <c r="C305" s="254"/>
      <c r="D305" s="254"/>
      <c r="E305" s="254"/>
      <c r="F305" s="254"/>
      <c r="G305" s="34"/>
      <c r="H305" s="34"/>
      <c r="I305" s="37"/>
      <c r="J305" s="47"/>
      <c r="K305" s="35"/>
    </row>
    <row r="306" spans="1:11" x14ac:dyDescent="0.25">
      <c r="A306" s="56" t="s">
        <v>51</v>
      </c>
      <c r="B306" s="56" t="s">
        <v>52</v>
      </c>
      <c r="C306" s="57" t="s">
        <v>53</v>
      </c>
      <c r="D306" s="58" t="s">
        <v>0</v>
      </c>
      <c r="E306" s="59" t="s">
        <v>1</v>
      </c>
      <c r="F306" s="60" t="s">
        <v>2</v>
      </c>
      <c r="G306" s="34"/>
      <c r="H306" s="34"/>
      <c r="I306" s="37"/>
      <c r="J306" s="47"/>
      <c r="K306" s="35"/>
    </row>
    <row r="307" spans="1:11" x14ac:dyDescent="0.25">
      <c r="A307" s="50">
        <v>43707</v>
      </c>
      <c r="B307" s="50">
        <v>43707</v>
      </c>
      <c r="C307" s="95" t="s">
        <v>55</v>
      </c>
      <c r="D307" s="129" t="s">
        <v>1943</v>
      </c>
      <c r="E307" s="175">
        <v>360</v>
      </c>
      <c r="F307" s="138">
        <v>18</v>
      </c>
      <c r="G307" s="34"/>
      <c r="H307" s="34"/>
      <c r="I307" s="37"/>
      <c r="J307" s="47"/>
      <c r="K307" s="35"/>
    </row>
    <row r="308" spans="1:11" x14ac:dyDescent="0.25">
      <c r="A308" s="50">
        <v>44837</v>
      </c>
      <c r="B308" s="50">
        <v>44837</v>
      </c>
      <c r="C308" s="95" t="s">
        <v>57</v>
      </c>
      <c r="D308" s="129" t="s">
        <v>1674</v>
      </c>
      <c r="E308" s="175">
        <v>7688</v>
      </c>
      <c r="F308" s="138">
        <v>8</v>
      </c>
      <c r="G308" s="34"/>
      <c r="H308" s="34"/>
      <c r="I308" s="37"/>
      <c r="J308" s="47"/>
      <c r="K308" s="35"/>
    </row>
    <row r="309" spans="1:11" x14ac:dyDescent="0.25">
      <c r="A309" s="50">
        <v>44951</v>
      </c>
      <c r="B309" s="50">
        <v>44951</v>
      </c>
      <c r="C309" s="95" t="s">
        <v>58</v>
      </c>
      <c r="D309" s="129" t="s">
        <v>1674</v>
      </c>
      <c r="E309" s="175">
        <v>17298</v>
      </c>
      <c r="F309" s="138">
        <v>18</v>
      </c>
      <c r="G309" s="34"/>
      <c r="H309" s="34"/>
      <c r="I309" s="37"/>
      <c r="J309" s="47"/>
      <c r="K309" s="35"/>
    </row>
    <row r="310" spans="1:11" x14ac:dyDescent="0.25">
      <c r="A310" s="50">
        <v>45341</v>
      </c>
      <c r="B310" s="50">
        <v>45341</v>
      </c>
      <c r="C310" s="95" t="s">
        <v>59</v>
      </c>
      <c r="D310" s="129" t="s">
        <v>1725</v>
      </c>
      <c r="E310" s="175">
        <v>4572.5</v>
      </c>
      <c r="F310" s="138">
        <v>31</v>
      </c>
      <c r="G310" s="34"/>
      <c r="H310" s="34"/>
      <c r="I310" s="37"/>
      <c r="J310" s="47"/>
      <c r="K310" s="35"/>
    </row>
    <row r="311" spans="1:11" x14ac:dyDescent="0.25">
      <c r="A311" s="50">
        <v>44951</v>
      </c>
      <c r="B311" s="50">
        <v>44951</v>
      </c>
      <c r="C311" s="95" t="s">
        <v>60</v>
      </c>
      <c r="D311" s="129" t="s">
        <v>1725</v>
      </c>
      <c r="E311" s="175">
        <v>147.5</v>
      </c>
      <c r="F311" s="138">
        <v>1</v>
      </c>
      <c r="G311" s="34"/>
      <c r="H311" s="34"/>
      <c r="I311" s="37"/>
      <c r="J311" s="47"/>
      <c r="K311" s="35"/>
    </row>
    <row r="312" spans="1:11" x14ac:dyDescent="0.25">
      <c r="A312" s="50">
        <v>45315</v>
      </c>
      <c r="B312" s="50">
        <v>45315</v>
      </c>
      <c r="C312" s="95" t="s">
        <v>61</v>
      </c>
      <c r="D312" s="129" t="s">
        <v>1689</v>
      </c>
      <c r="E312" s="175">
        <v>11151</v>
      </c>
      <c r="F312" s="138">
        <v>18</v>
      </c>
      <c r="G312" s="34"/>
      <c r="H312" s="34"/>
      <c r="I312" s="37"/>
      <c r="J312" s="47"/>
      <c r="K312" s="35"/>
    </row>
    <row r="313" spans="1:11" x14ac:dyDescent="0.25">
      <c r="A313" s="50">
        <v>45180</v>
      </c>
      <c r="B313" s="50">
        <v>45180</v>
      </c>
      <c r="C313" s="95" t="s">
        <v>62</v>
      </c>
      <c r="D313" s="129" t="s">
        <v>1689</v>
      </c>
      <c r="E313" s="175">
        <v>1439.6</v>
      </c>
      <c r="F313" s="138">
        <v>1</v>
      </c>
      <c r="G313" s="34"/>
      <c r="H313" s="34"/>
      <c r="I313" s="37"/>
      <c r="J313" s="47"/>
      <c r="K313" s="35"/>
    </row>
    <row r="314" spans="1:11" x14ac:dyDescent="0.25">
      <c r="A314" s="50">
        <v>45530</v>
      </c>
      <c r="B314" s="50">
        <v>45530</v>
      </c>
      <c r="C314" s="95" t="s">
        <v>63</v>
      </c>
      <c r="D314" s="129" t="s">
        <v>1901</v>
      </c>
      <c r="E314" s="175">
        <v>13310</v>
      </c>
      <c r="F314" s="138">
        <v>121</v>
      </c>
      <c r="G314" s="34"/>
      <c r="H314" s="34"/>
      <c r="I314" s="37"/>
      <c r="J314" s="47"/>
      <c r="K314" s="35"/>
    </row>
    <row r="315" spans="1:11" x14ac:dyDescent="0.25">
      <c r="A315" s="50">
        <v>45530</v>
      </c>
      <c r="B315" s="50">
        <v>45530</v>
      </c>
      <c r="C315" s="95" t="s">
        <v>64</v>
      </c>
      <c r="D315" s="129" t="s">
        <v>2529</v>
      </c>
      <c r="E315" s="175">
        <v>17780</v>
      </c>
      <c r="F315" s="138">
        <v>127</v>
      </c>
      <c r="G315" s="34"/>
      <c r="H315" s="34"/>
      <c r="I315" s="37"/>
      <c r="J315" s="47"/>
      <c r="K315" s="35"/>
    </row>
    <row r="316" spans="1:11" x14ac:dyDescent="0.25">
      <c r="A316" s="50">
        <v>45544</v>
      </c>
      <c r="B316" s="50">
        <v>45544</v>
      </c>
      <c r="C316" s="95" t="s">
        <v>65</v>
      </c>
      <c r="D316" s="129" t="s">
        <v>1701</v>
      </c>
      <c r="E316" s="175">
        <v>5168.6400000000003</v>
      </c>
      <c r="F316" s="138">
        <v>32</v>
      </c>
      <c r="G316" s="34"/>
      <c r="H316" s="34"/>
      <c r="I316" s="37"/>
      <c r="J316" s="47"/>
      <c r="K316" s="35"/>
    </row>
    <row r="317" spans="1:11" x14ac:dyDescent="0.25">
      <c r="A317" s="50">
        <v>45315</v>
      </c>
      <c r="B317" s="50">
        <v>45315</v>
      </c>
      <c r="C317" s="95" t="s">
        <v>66</v>
      </c>
      <c r="D317" s="129" t="s">
        <v>1687</v>
      </c>
      <c r="E317" s="175">
        <v>11167.34</v>
      </c>
      <c r="F317" s="138">
        <v>34</v>
      </c>
      <c r="G317" s="34"/>
      <c r="H317" s="34"/>
      <c r="I317" s="37"/>
      <c r="J317" s="47"/>
      <c r="K317" s="35"/>
    </row>
    <row r="318" spans="1:11" x14ac:dyDescent="0.25">
      <c r="A318" s="50">
        <v>45202</v>
      </c>
      <c r="B318" s="50">
        <v>45202</v>
      </c>
      <c r="C318" s="95" t="s">
        <v>67</v>
      </c>
      <c r="D318" s="129" t="s">
        <v>1675</v>
      </c>
      <c r="E318" s="175">
        <v>1363</v>
      </c>
      <c r="F318" s="138">
        <v>10</v>
      </c>
      <c r="G318" s="34"/>
      <c r="H318" s="34"/>
      <c r="I318" s="37"/>
      <c r="J318" s="47"/>
      <c r="K318" s="35"/>
    </row>
    <row r="319" spans="1:11" x14ac:dyDescent="0.25">
      <c r="A319" s="50">
        <v>45483</v>
      </c>
      <c r="B319" s="50">
        <v>45483</v>
      </c>
      <c r="C319" s="95" t="s">
        <v>68</v>
      </c>
      <c r="D319" s="129" t="s">
        <v>1715</v>
      </c>
      <c r="E319" s="175">
        <v>54586.8</v>
      </c>
      <c r="F319" s="138">
        <v>257</v>
      </c>
      <c r="G319" s="34"/>
      <c r="H319" s="34"/>
      <c r="I319" s="37"/>
      <c r="J319" s="47"/>
      <c r="K319" s="35"/>
    </row>
    <row r="320" spans="1:11" x14ac:dyDescent="0.25">
      <c r="A320" s="50">
        <v>45539</v>
      </c>
      <c r="B320" s="50">
        <v>45539</v>
      </c>
      <c r="C320" s="95" t="s">
        <v>69</v>
      </c>
      <c r="D320" s="129" t="s">
        <v>1716</v>
      </c>
      <c r="E320" s="175">
        <v>11505</v>
      </c>
      <c r="F320" s="138">
        <v>60</v>
      </c>
      <c r="G320" s="34"/>
      <c r="H320" s="34"/>
      <c r="I320" s="37"/>
      <c r="J320" s="47"/>
      <c r="K320" s="35"/>
    </row>
    <row r="321" spans="1:11" x14ac:dyDescent="0.25">
      <c r="A321" s="50">
        <v>43707</v>
      </c>
      <c r="B321" s="50">
        <v>43707</v>
      </c>
      <c r="C321" s="95" t="s">
        <v>70</v>
      </c>
      <c r="D321" s="129" t="s">
        <v>1940</v>
      </c>
      <c r="E321" s="175">
        <v>948</v>
      </c>
      <c r="F321" s="138">
        <v>79</v>
      </c>
      <c r="G321" s="34"/>
      <c r="H321" s="34"/>
      <c r="I321" s="37"/>
      <c r="J321" s="47"/>
      <c r="K321" s="35"/>
    </row>
    <row r="322" spans="1:11" x14ac:dyDescent="0.25">
      <c r="A322" s="50">
        <v>45418</v>
      </c>
      <c r="B322" s="50">
        <v>45418</v>
      </c>
      <c r="C322" s="95" t="s">
        <v>71</v>
      </c>
      <c r="D322" s="129" t="s">
        <v>1680</v>
      </c>
      <c r="E322" s="175">
        <v>10335</v>
      </c>
      <c r="F322" s="138">
        <v>795</v>
      </c>
      <c r="G322" s="34"/>
      <c r="H322" s="34"/>
      <c r="I322" s="37"/>
      <c r="J322" s="47"/>
      <c r="K322" s="35"/>
    </row>
    <row r="323" spans="1:11" x14ac:dyDescent="0.25">
      <c r="A323" s="50">
        <v>43707</v>
      </c>
      <c r="B323" s="50">
        <v>43707</v>
      </c>
      <c r="C323" s="95" t="s">
        <v>72</v>
      </c>
      <c r="D323" s="129" t="s">
        <v>1679</v>
      </c>
      <c r="E323" s="175">
        <v>10894</v>
      </c>
      <c r="F323" s="138">
        <v>838</v>
      </c>
      <c r="G323" s="34"/>
      <c r="H323" s="34"/>
      <c r="I323" s="37"/>
      <c r="J323" s="47"/>
      <c r="K323" s="35"/>
    </row>
    <row r="324" spans="1:11" x14ac:dyDescent="0.25">
      <c r="A324" s="50">
        <v>45224</v>
      </c>
      <c r="B324" s="50">
        <v>45224</v>
      </c>
      <c r="C324" s="95" t="s">
        <v>73</v>
      </c>
      <c r="D324" s="129" t="s">
        <v>1938</v>
      </c>
      <c r="E324" s="175">
        <v>370.52</v>
      </c>
      <c r="F324" s="138">
        <v>2</v>
      </c>
      <c r="G324" s="34"/>
      <c r="H324" s="34"/>
      <c r="I324" s="37"/>
      <c r="J324" s="47"/>
      <c r="K324" s="35"/>
    </row>
    <row r="325" spans="1:11" x14ac:dyDescent="0.25">
      <c r="A325" s="50">
        <v>45446</v>
      </c>
      <c r="B325" s="50">
        <v>45446</v>
      </c>
      <c r="C325" s="95" t="s">
        <v>74</v>
      </c>
      <c r="D325" s="129" t="s">
        <v>1938</v>
      </c>
      <c r="E325" s="175">
        <v>185.26</v>
      </c>
      <c r="F325" s="138">
        <v>1</v>
      </c>
      <c r="G325" s="34"/>
      <c r="H325" s="34"/>
      <c r="I325" s="37"/>
      <c r="J325" s="47"/>
      <c r="K325" s="35"/>
    </row>
    <row r="326" spans="1:11" x14ac:dyDescent="0.25">
      <c r="A326" s="50">
        <v>43707</v>
      </c>
      <c r="B326" s="50">
        <v>43707</v>
      </c>
      <c r="C326" s="95" t="s">
        <v>75</v>
      </c>
      <c r="D326" s="129" t="s">
        <v>1719</v>
      </c>
      <c r="E326" s="175">
        <v>303</v>
      </c>
      <c r="F326" s="138">
        <v>5</v>
      </c>
      <c r="G326" s="34"/>
      <c r="H326" s="34"/>
      <c r="I326" s="37"/>
      <c r="J326" s="47"/>
      <c r="K326" s="35"/>
    </row>
    <row r="327" spans="1:11" x14ac:dyDescent="0.25">
      <c r="A327" s="50">
        <v>43707</v>
      </c>
      <c r="B327" s="50">
        <v>43707</v>
      </c>
      <c r="C327" s="95" t="s">
        <v>76</v>
      </c>
      <c r="D327" s="129" t="s">
        <v>1718</v>
      </c>
      <c r="E327" s="175">
        <v>5958.4</v>
      </c>
      <c r="F327" s="138">
        <v>98</v>
      </c>
      <c r="G327" s="34"/>
      <c r="H327" s="34"/>
      <c r="I327" s="37"/>
      <c r="J327" s="47"/>
      <c r="K327" s="35"/>
    </row>
    <row r="328" spans="1:11" x14ac:dyDescent="0.25">
      <c r="A328" s="50">
        <v>43707</v>
      </c>
      <c r="B328" s="50">
        <v>43707</v>
      </c>
      <c r="C328" s="95" t="s">
        <v>77</v>
      </c>
      <c r="D328" s="129" t="s">
        <v>1720</v>
      </c>
      <c r="E328" s="175">
        <v>412.79999999999995</v>
      </c>
      <c r="F328" s="138">
        <v>12</v>
      </c>
      <c r="G328" s="34"/>
      <c r="H328" s="34"/>
      <c r="I328" s="37"/>
      <c r="J328" s="47"/>
      <c r="K328" s="35"/>
    </row>
    <row r="329" spans="1:11" x14ac:dyDescent="0.25">
      <c r="A329" s="50">
        <v>43707</v>
      </c>
      <c r="B329" s="50">
        <v>43707</v>
      </c>
      <c r="C329" s="95" t="s">
        <v>78</v>
      </c>
      <c r="D329" s="129" t="s">
        <v>1695</v>
      </c>
      <c r="E329" s="175">
        <v>826</v>
      </c>
      <c r="F329" s="138">
        <v>1</v>
      </c>
      <c r="G329" s="34"/>
      <c r="H329" s="34"/>
      <c r="I329" s="37"/>
      <c r="J329" s="47"/>
      <c r="K329" s="35"/>
    </row>
    <row r="330" spans="1:11" x14ac:dyDescent="0.25">
      <c r="A330" s="50">
        <v>45539</v>
      </c>
      <c r="B330" s="50">
        <v>45539</v>
      </c>
      <c r="C330" s="95" t="s">
        <v>79</v>
      </c>
      <c r="D330" s="129" t="s">
        <v>1694</v>
      </c>
      <c r="E330" s="175">
        <v>14868</v>
      </c>
      <c r="F330" s="138">
        <v>18</v>
      </c>
      <c r="G330" s="34"/>
      <c r="H330" s="34"/>
      <c r="I330" s="37"/>
      <c r="J330" s="47"/>
      <c r="K330" s="35"/>
    </row>
    <row r="331" spans="1:11" x14ac:dyDescent="0.25">
      <c r="A331" s="50">
        <v>45190</v>
      </c>
      <c r="B331" s="50">
        <v>45190</v>
      </c>
      <c r="C331" s="95" t="s">
        <v>80</v>
      </c>
      <c r="D331" s="129" t="s">
        <v>1692</v>
      </c>
      <c r="E331" s="175">
        <v>12364.04</v>
      </c>
      <c r="F331" s="138">
        <v>13</v>
      </c>
      <c r="G331" s="34"/>
      <c r="H331" s="34"/>
      <c r="I331" s="37"/>
      <c r="J331" s="47"/>
      <c r="K331" s="35"/>
    </row>
    <row r="332" spans="1:11" x14ac:dyDescent="0.25">
      <c r="A332" s="50">
        <v>45539</v>
      </c>
      <c r="B332" s="50">
        <v>45539</v>
      </c>
      <c r="C332" s="95" t="s">
        <v>81</v>
      </c>
      <c r="D332" s="129" t="s">
        <v>1693</v>
      </c>
      <c r="E332" s="175">
        <v>17434.5</v>
      </c>
      <c r="F332" s="138">
        <v>15</v>
      </c>
      <c r="G332" s="34"/>
      <c r="H332" s="34"/>
      <c r="I332" s="37"/>
      <c r="J332" s="47"/>
      <c r="K332" s="35"/>
    </row>
    <row r="333" spans="1:11" ht="31.5" x14ac:dyDescent="0.25">
      <c r="A333" s="50">
        <v>45341</v>
      </c>
      <c r="B333" s="50">
        <v>45341</v>
      </c>
      <c r="C333" s="95" t="s">
        <v>82</v>
      </c>
      <c r="D333" s="129" t="s">
        <v>1678</v>
      </c>
      <c r="E333" s="175">
        <v>1888</v>
      </c>
      <c r="F333" s="138">
        <v>2</v>
      </c>
      <c r="G333" s="34"/>
      <c r="H333" s="34"/>
      <c r="I333" s="37"/>
      <c r="J333" s="47"/>
      <c r="K333" s="35"/>
    </row>
    <row r="334" spans="1:11" x14ac:dyDescent="0.25">
      <c r="A334" s="50">
        <v>45397</v>
      </c>
      <c r="B334" s="50">
        <v>45397</v>
      </c>
      <c r="C334" s="95" t="s">
        <v>83</v>
      </c>
      <c r="D334" s="129" t="s">
        <v>2530</v>
      </c>
      <c r="E334" s="175">
        <v>4998</v>
      </c>
      <c r="F334" s="138">
        <v>7</v>
      </c>
      <c r="G334" s="34"/>
      <c r="H334" s="34"/>
      <c r="I334" s="37"/>
      <c r="J334" s="47"/>
      <c r="K334" s="35"/>
    </row>
    <row r="335" spans="1:11" x14ac:dyDescent="0.25">
      <c r="A335" s="50">
        <v>45356</v>
      </c>
      <c r="B335" s="50">
        <v>45356</v>
      </c>
      <c r="C335" s="95" t="s">
        <v>84</v>
      </c>
      <c r="D335" s="129" t="s">
        <v>1686</v>
      </c>
      <c r="E335" s="175">
        <v>6426</v>
      </c>
      <c r="F335" s="138">
        <v>9</v>
      </c>
      <c r="G335" s="34"/>
      <c r="H335" s="34"/>
      <c r="I335" s="37"/>
      <c r="J335" s="47"/>
      <c r="K335" s="35"/>
    </row>
    <row r="336" spans="1:11" x14ac:dyDescent="0.25">
      <c r="A336" s="50">
        <v>43707</v>
      </c>
      <c r="B336" s="50">
        <v>43707</v>
      </c>
      <c r="C336" s="95" t="s">
        <v>85</v>
      </c>
      <c r="D336" s="129" t="s">
        <v>1944</v>
      </c>
      <c r="E336" s="175">
        <v>22095.45</v>
      </c>
      <c r="F336" s="138">
        <v>65</v>
      </c>
      <c r="G336" s="34"/>
      <c r="H336" s="34"/>
      <c r="I336" s="37"/>
      <c r="J336" s="47"/>
      <c r="K336" s="35"/>
    </row>
    <row r="337" spans="1:11" x14ac:dyDescent="0.25">
      <c r="A337" s="50">
        <v>43707</v>
      </c>
      <c r="B337" s="50">
        <v>43707</v>
      </c>
      <c r="C337" s="95" t="s">
        <v>86</v>
      </c>
      <c r="D337" s="129" t="s">
        <v>1713</v>
      </c>
      <c r="E337" s="175">
        <v>14000</v>
      </c>
      <c r="F337" s="138">
        <v>80</v>
      </c>
      <c r="G337" s="34"/>
      <c r="H337" s="34"/>
      <c r="I337" s="37"/>
      <c r="J337" s="47"/>
      <c r="K337" s="35"/>
    </row>
    <row r="338" spans="1:11" x14ac:dyDescent="0.25">
      <c r="A338" s="50">
        <v>43707</v>
      </c>
      <c r="B338" s="50">
        <v>43707</v>
      </c>
      <c r="C338" s="95" t="s">
        <v>87</v>
      </c>
      <c r="D338" s="129" t="s">
        <v>1712</v>
      </c>
      <c r="E338" s="175">
        <v>8400</v>
      </c>
      <c r="F338" s="138">
        <v>48</v>
      </c>
      <c r="G338" s="34"/>
      <c r="H338" s="34"/>
      <c r="I338" s="37"/>
      <c r="J338" s="47"/>
      <c r="K338" s="35"/>
    </row>
    <row r="339" spans="1:11" x14ac:dyDescent="0.25">
      <c r="A339" s="50">
        <v>43707</v>
      </c>
      <c r="B339" s="50">
        <v>43707</v>
      </c>
      <c r="C339" s="95" t="s">
        <v>88</v>
      </c>
      <c r="D339" s="129" t="s">
        <v>1711</v>
      </c>
      <c r="E339" s="175">
        <v>25200</v>
      </c>
      <c r="F339" s="138">
        <v>144</v>
      </c>
      <c r="G339" s="34"/>
      <c r="H339" s="34"/>
      <c r="I339" s="37"/>
      <c r="J339" s="47"/>
      <c r="K339" s="35"/>
    </row>
    <row r="340" spans="1:11" x14ac:dyDescent="0.25">
      <c r="A340" s="50">
        <v>43707</v>
      </c>
      <c r="B340" s="50">
        <v>43707</v>
      </c>
      <c r="C340" s="95" t="s">
        <v>89</v>
      </c>
      <c r="D340" s="129" t="s">
        <v>1707</v>
      </c>
      <c r="E340" s="175">
        <v>5463.9900000000007</v>
      </c>
      <c r="F340" s="138">
        <v>49</v>
      </c>
      <c r="G340" s="34"/>
      <c r="H340" s="34"/>
      <c r="I340" s="37"/>
      <c r="J340" s="47"/>
      <c r="K340" s="35"/>
    </row>
    <row r="341" spans="1:11" x14ac:dyDescent="0.25">
      <c r="A341" s="50">
        <v>43707</v>
      </c>
      <c r="B341" s="50">
        <v>43707</v>
      </c>
      <c r="C341" s="95" t="s">
        <v>90</v>
      </c>
      <c r="D341" s="129" t="s">
        <v>1707</v>
      </c>
      <c r="E341" s="175">
        <v>176.02</v>
      </c>
      <c r="F341" s="138">
        <v>1</v>
      </c>
      <c r="G341" s="34"/>
      <c r="H341" s="34"/>
      <c r="I341" s="37"/>
      <c r="J341" s="47"/>
      <c r="K341" s="35"/>
    </row>
    <row r="342" spans="1:11" x14ac:dyDescent="0.25">
      <c r="A342" s="50">
        <v>43707</v>
      </c>
      <c r="B342" s="50">
        <v>43707</v>
      </c>
      <c r="C342" s="95" t="s">
        <v>91</v>
      </c>
      <c r="D342" s="129" t="s">
        <v>288</v>
      </c>
      <c r="E342" s="175">
        <v>6920.7</v>
      </c>
      <c r="F342" s="138">
        <v>23</v>
      </c>
      <c r="G342" s="34"/>
      <c r="H342" s="34"/>
      <c r="I342" s="37"/>
      <c r="J342" s="47"/>
      <c r="K342" s="35"/>
    </row>
    <row r="343" spans="1:11" x14ac:dyDescent="0.25">
      <c r="A343" s="50">
        <v>43707</v>
      </c>
      <c r="B343" s="50">
        <v>43707</v>
      </c>
      <c r="C343" s="95" t="s">
        <v>92</v>
      </c>
      <c r="D343" s="129" t="s">
        <v>1688</v>
      </c>
      <c r="E343" s="175">
        <v>1504.5</v>
      </c>
      <c r="F343" s="138">
        <v>5</v>
      </c>
      <c r="G343" s="34"/>
      <c r="H343" s="34"/>
      <c r="I343" s="37"/>
      <c r="J343" s="47"/>
      <c r="K343" s="35"/>
    </row>
    <row r="344" spans="1:11" x14ac:dyDescent="0.25">
      <c r="A344" s="50">
        <v>45341</v>
      </c>
      <c r="B344" s="50">
        <v>45341</v>
      </c>
      <c r="C344" s="95" t="s">
        <v>93</v>
      </c>
      <c r="D344" s="129" t="s">
        <v>1709</v>
      </c>
      <c r="E344" s="175">
        <v>6254</v>
      </c>
      <c r="F344" s="138">
        <v>25</v>
      </c>
      <c r="G344" s="34"/>
      <c r="H344" s="34"/>
      <c r="I344" s="37"/>
      <c r="J344" s="47"/>
      <c r="K344" s="35"/>
    </row>
    <row r="345" spans="1:11" x14ac:dyDescent="0.25">
      <c r="A345" s="50">
        <v>45551</v>
      </c>
      <c r="B345" s="50">
        <v>45551</v>
      </c>
      <c r="C345" s="95" t="s">
        <v>94</v>
      </c>
      <c r="D345" s="129" t="s">
        <v>1709</v>
      </c>
      <c r="E345" s="175">
        <v>9756.24</v>
      </c>
      <c r="F345" s="138">
        <v>39</v>
      </c>
      <c r="G345" s="34"/>
      <c r="H345" s="34"/>
      <c r="I345" s="37"/>
      <c r="J345" s="47"/>
      <c r="K345" s="35"/>
    </row>
    <row r="346" spans="1:11" x14ac:dyDescent="0.25">
      <c r="A346" s="50">
        <v>45544</v>
      </c>
      <c r="B346" s="50">
        <v>45544</v>
      </c>
      <c r="C346" s="95" t="s">
        <v>95</v>
      </c>
      <c r="D346" s="129" t="s">
        <v>1699</v>
      </c>
      <c r="E346" s="175">
        <v>7823.4</v>
      </c>
      <c r="F346" s="138">
        <v>60</v>
      </c>
      <c r="G346" s="34"/>
      <c r="H346" s="34"/>
      <c r="I346" s="37"/>
      <c r="J346" s="47"/>
      <c r="K346" s="35"/>
    </row>
    <row r="347" spans="1:11" x14ac:dyDescent="0.25">
      <c r="A347" s="50">
        <v>45203</v>
      </c>
      <c r="B347" s="50">
        <v>45203</v>
      </c>
      <c r="C347" s="95" t="s">
        <v>96</v>
      </c>
      <c r="D347" s="129" t="s">
        <v>1683</v>
      </c>
      <c r="E347" s="175">
        <v>27105</v>
      </c>
      <c r="F347" s="138">
        <v>139</v>
      </c>
      <c r="G347" s="34"/>
      <c r="H347" s="34"/>
      <c r="I347" s="37"/>
      <c r="J347" s="47"/>
      <c r="K347" s="35"/>
    </row>
    <row r="348" spans="1:11" x14ac:dyDescent="0.25">
      <c r="A348" s="50">
        <v>45204</v>
      </c>
      <c r="B348" s="50">
        <v>45204</v>
      </c>
      <c r="C348" s="95" t="s">
        <v>97</v>
      </c>
      <c r="D348" s="129" t="s">
        <v>1697</v>
      </c>
      <c r="E348" s="175">
        <v>4248</v>
      </c>
      <c r="F348" s="138">
        <v>4</v>
      </c>
      <c r="G348" s="34"/>
      <c r="H348" s="34"/>
      <c r="I348" s="37"/>
      <c r="J348" s="47"/>
      <c r="K348" s="35"/>
    </row>
    <row r="349" spans="1:11" x14ac:dyDescent="0.25">
      <c r="A349" s="50">
        <v>45205</v>
      </c>
      <c r="B349" s="50">
        <v>45205</v>
      </c>
      <c r="C349" s="95" t="s">
        <v>98</v>
      </c>
      <c r="D349" s="129" t="s">
        <v>1697</v>
      </c>
      <c r="E349" s="175">
        <v>13806</v>
      </c>
      <c r="F349" s="138">
        <v>13</v>
      </c>
      <c r="G349" s="34"/>
      <c r="H349" s="34"/>
      <c r="I349" s="37"/>
      <c r="J349" s="47"/>
      <c r="K349" s="35"/>
    </row>
    <row r="350" spans="1:11" x14ac:dyDescent="0.25">
      <c r="A350" s="50">
        <v>45206</v>
      </c>
      <c r="B350" s="50">
        <v>45206</v>
      </c>
      <c r="C350" s="95" t="s">
        <v>99</v>
      </c>
      <c r="D350" s="129" t="s">
        <v>1697</v>
      </c>
      <c r="E350" s="175">
        <v>22302</v>
      </c>
      <c r="F350" s="138">
        <v>21</v>
      </c>
      <c r="G350" s="34"/>
      <c r="H350" s="34"/>
      <c r="I350" s="37"/>
      <c r="J350" s="47"/>
      <c r="K350" s="35"/>
    </row>
    <row r="351" spans="1:11" x14ac:dyDescent="0.25">
      <c r="A351" s="50">
        <v>45190</v>
      </c>
      <c r="B351" s="50">
        <v>45190</v>
      </c>
      <c r="C351" s="95" t="s">
        <v>100</v>
      </c>
      <c r="D351" s="96" t="s">
        <v>1800</v>
      </c>
      <c r="E351" s="175">
        <v>950</v>
      </c>
      <c r="F351" s="138">
        <v>1</v>
      </c>
      <c r="G351" s="34"/>
      <c r="H351" s="34"/>
      <c r="I351" s="37"/>
      <c r="J351" s="47"/>
      <c r="K351" s="35"/>
    </row>
    <row r="352" spans="1:11" x14ac:dyDescent="0.25">
      <c r="A352" s="50">
        <v>45580</v>
      </c>
      <c r="B352" s="50">
        <v>45580</v>
      </c>
      <c r="C352" s="95" t="s">
        <v>101</v>
      </c>
      <c r="D352" s="129" t="s">
        <v>942</v>
      </c>
      <c r="E352" s="175">
        <v>1965.8799999999999</v>
      </c>
      <c r="F352" s="138">
        <v>14</v>
      </c>
      <c r="G352" s="34"/>
      <c r="H352" s="34"/>
      <c r="I352" s="37"/>
      <c r="J352" s="47"/>
      <c r="K352" s="35"/>
    </row>
    <row r="353" spans="1:11" x14ac:dyDescent="0.25">
      <c r="A353" s="50">
        <v>45341</v>
      </c>
      <c r="B353" s="50">
        <v>45341</v>
      </c>
      <c r="C353" s="95" t="s">
        <v>102</v>
      </c>
      <c r="D353" s="129" t="s">
        <v>1555</v>
      </c>
      <c r="E353" s="175">
        <v>604</v>
      </c>
      <c r="F353" s="138">
        <v>4</v>
      </c>
      <c r="G353" s="34"/>
      <c r="H353" s="34"/>
      <c r="I353" s="37"/>
      <c r="J353" s="47"/>
      <c r="K353" s="35"/>
    </row>
    <row r="354" spans="1:11" x14ac:dyDescent="0.25">
      <c r="A354" s="50">
        <v>45558</v>
      </c>
      <c r="B354" s="50">
        <v>45558</v>
      </c>
      <c r="C354" s="95" t="s">
        <v>103</v>
      </c>
      <c r="D354" s="129" t="s">
        <v>1729</v>
      </c>
      <c r="E354" s="175">
        <v>3240</v>
      </c>
      <c r="F354" s="138">
        <v>10</v>
      </c>
      <c r="G354" s="34"/>
      <c r="H354" s="34"/>
      <c r="I354" s="37"/>
      <c r="J354" s="47"/>
      <c r="K354" s="35"/>
    </row>
    <row r="355" spans="1:11" x14ac:dyDescent="0.25">
      <c r="A355" s="50">
        <v>45397</v>
      </c>
      <c r="B355" s="50">
        <v>45397</v>
      </c>
      <c r="C355" s="95" t="s">
        <v>104</v>
      </c>
      <c r="D355" s="129" t="s">
        <v>1948</v>
      </c>
      <c r="E355" s="175">
        <v>7177.5</v>
      </c>
      <c r="F355" s="138">
        <v>9</v>
      </c>
      <c r="G355" s="34"/>
      <c r="H355" s="34"/>
      <c r="I355" s="37"/>
      <c r="J355" s="47"/>
      <c r="K355" s="35"/>
    </row>
    <row r="356" spans="1:11" x14ac:dyDescent="0.25">
      <c r="A356" s="50">
        <v>45476</v>
      </c>
      <c r="B356" s="50">
        <v>45476</v>
      </c>
      <c r="C356" s="95" t="s">
        <v>105</v>
      </c>
      <c r="D356" s="129" t="s">
        <v>2531</v>
      </c>
      <c r="E356" s="175">
        <v>11901.6</v>
      </c>
      <c r="F356" s="138">
        <v>2</v>
      </c>
      <c r="G356" s="34"/>
      <c r="H356" s="34"/>
      <c r="I356" s="37"/>
      <c r="J356" s="47"/>
      <c r="K356" s="35"/>
    </row>
    <row r="357" spans="1:11" x14ac:dyDescent="0.25">
      <c r="A357" s="50">
        <v>45216</v>
      </c>
      <c r="B357" s="50">
        <v>45216</v>
      </c>
      <c r="C357" s="95" t="s">
        <v>106</v>
      </c>
      <c r="D357" s="129" t="s">
        <v>1708</v>
      </c>
      <c r="E357" s="175">
        <v>1380.6</v>
      </c>
      <c r="F357" s="138">
        <v>3</v>
      </c>
      <c r="G357" s="34"/>
      <c r="H357" s="34"/>
      <c r="I357" s="37"/>
      <c r="J357" s="47"/>
      <c r="K357" s="35"/>
    </row>
    <row r="358" spans="1:11" ht="31.5" x14ac:dyDescent="0.25">
      <c r="A358" s="50">
        <v>45219</v>
      </c>
      <c r="B358" s="50">
        <v>45219</v>
      </c>
      <c r="C358" s="95" t="s">
        <v>107</v>
      </c>
      <c r="D358" s="129" t="s">
        <v>1678</v>
      </c>
      <c r="E358" s="175">
        <v>5916</v>
      </c>
      <c r="F358" s="138">
        <v>2</v>
      </c>
      <c r="G358" s="34"/>
      <c r="H358" s="34"/>
      <c r="I358" s="37"/>
      <c r="J358" s="47"/>
      <c r="K358" s="35"/>
    </row>
    <row r="359" spans="1:11" x14ac:dyDescent="0.25">
      <c r="A359" s="50">
        <v>45220</v>
      </c>
      <c r="B359" s="50">
        <v>45220</v>
      </c>
      <c r="C359" s="95" t="s">
        <v>108</v>
      </c>
      <c r="D359" s="129" t="s">
        <v>1690</v>
      </c>
      <c r="E359" s="175">
        <v>14509.28</v>
      </c>
      <c r="F359" s="138">
        <v>4</v>
      </c>
      <c r="G359" s="34"/>
      <c r="H359" s="34"/>
      <c r="I359" s="37"/>
      <c r="J359" s="47"/>
      <c r="K359" s="35"/>
    </row>
    <row r="360" spans="1:11" x14ac:dyDescent="0.25">
      <c r="A360" s="50">
        <v>45432</v>
      </c>
      <c r="B360" s="50">
        <v>45432</v>
      </c>
      <c r="C360" s="95" t="s">
        <v>109</v>
      </c>
      <c r="D360" s="129" t="s">
        <v>1714</v>
      </c>
      <c r="E360" s="175">
        <v>38.35</v>
      </c>
      <c r="F360" s="138">
        <v>1</v>
      </c>
      <c r="G360" s="34"/>
      <c r="H360" s="34"/>
      <c r="I360" s="37"/>
      <c r="J360" s="47"/>
      <c r="K360" s="35"/>
    </row>
    <row r="361" spans="1:11" x14ac:dyDescent="0.25">
      <c r="A361" s="50">
        <v>45558</v>
      </c>
      <c r="B361" s="50">
        <v>45558</v>
      </c>
      <c r="C361" s="95" t="s">
        <v>110</v>
      </c>
      <c r="D361" s="129" t="s">
        <v>1945</v>
      </c>
      <c r="E361" s="175">
        <v>19567.939999999999</v>
      </c>
      <c r="F361" s="138">
        <v>23</v>
      </c>
      <c r="G361" s="34"/>
      <c r="H361" s="34"/>
      <c r="I361" s="37"/>
      <c r="J361" s="47"/>
      <c r="K361" s="35"/>
    </row>
    <row r="362" spans="1:11" x14ac:dyDescent="0.25">
      <c r="A362" s="50">
        <v>45558</v>
      </c>
      <c r="B362" s="50">
        <v>45558</v>
      </c>
      <c r="C362" s="95" t="s">
        <v>111</v>
      </c>
      <c r="D362" s="129" t="s">
        <v>1946</v>
      </c>
      <c r="E362" s="175">
        <v>4253.8999999999996</v>
      </c>
      <c r="F362" s="138">
        <v>5</v>
      </c>
      <c r="G362" s="34"/>
      <c r="H362" s="34"/>
      <c r="I362" s="37"/>
      <c r="J362" s="47"/>
      <c r="K362" s="35"/>
    </row>
    <row r="363" spans="1:11" x14ac:dyDescent="0.25">
      <c r="A363" s="50">
        <v>45544</v>
      </c>
      <c r="B363" s="50">
        <v>45544</v>
      </c>
      <c r="C363" s="95" t="s">
        <v>113</v>
      </c>
      <c r="D363" s="139" t="s">
        <v>1947</v>
      </c>
      <c r="E363" s="175">
        <v>4115.25</v>
      </c>
      <c r="F363" s="138">
        <v>25</v>
      </c>
      <c r="G363" s="34"/>
      <c r="H363" s="34"/>
      <c r="I363" s="37"/>
      <c r="J363" s="47"/>
      <c r="K363" s="35"/>
    </row>
    <row r="364" spans="1:11" x14ac:dyDescent="0.25">
      <c r="A364" s="50">
        <v>45544</v>
      </c>
      <c r="B364" s="50">
        <v>45544</v>
      </c>
      <c r="C364" s="95" t="s">
        <v>114</v>
      </c>
      <c r="D364" s="129" t="s">
        <v>1942</v>
      </c>
      <c r="E364" s="175">
        <v>6193.08</v>
      </c>
      <c r="F364" s="138">
        <v>36</v>
      </c>
      <c r="G364" s="34"/>
      <c r="H364" s="34"/>
      <c r="I364" s="37"/>
      <c r="J364" s="47"/>
      <c r="K364" s="35"/>
    </row>
    <row r="365" spans="1:11" x14ac:dyDescent="0.25">
      <c r="A365" s="50">
        <v>45315</v>
      </c>
      <c r="B365" s="50">
        <v>45315</v>
      </c>
      <c r="C365" s="95" t="s">
        <v>115</v>
      </c>
      <c r="D365" s="129" t="s">
        <v>1939</v>
      </c>
      <c r="E365" s="175">
        <v>1362.78</v>
      </c>
      <c r="F365" s="138">
        <v>226</v>
      </c>
      <c r="G365" s="34"/>
      <c r="H365" s="34"/>
      <c r="I365" s="37"/>
      <c r="J365" s="47"/>
      <c r="K365" s="35"/>
    </row>
    <row r="366" spans="1:11" x14ac:dyDescent="0.25">
      <c r="A366" s="50">
        <v>45243</v>
      </c>
      <c r="B366" s="94">
        <v>45243</v>
      </c>
      <c r="C366" s="95" t="s">
        <v>55</v>
      </c>
      <c r="D366" s="96" t="s">
        <v>1700</v>
      </c>
      <c r="E366" s="175">
        <v>3700</v>
      </c>
      <c r="F366" s="138">
        <v>100</v>
      </c>
      <c r="G366" s="34"/>
      <c r="H366" s="34"/>
      <c r="I366" s="37"/>
      <c r="J366" s="47"/>
      <c r="K366" s="35"/>
    </row>
    <row r="367" spans="1:11" x14ac:dyDescent="0.25">
      <c r="A367" s="50">
        <v>45533</v>
      </c>
      <c r="B367" s="94">
        <v>45533</v>
      </c>
      <c r="C367" s="95" t="s">
        <v>57</v>
      </c>
      <c r="D367" s="51" t="s">
        <v>2582</v>
      </c>
      <c r="E367" s="175">
        <v>16500</v>
      </c>
      <c r="F367" s="138">
        <v>300</v>
      </c>
      <c r="G367" s="34"/>
      <c r="H367" s="34"/>
      <c r="I367" s="37"/>
      <c r="J367" s="47"/>
      <c r="K367" s="35"/>
    </row>
    <row r="368" spans="1:11" x14ac:dyDescent="0.25">
      <c r="A368" s="50">
        <v>45533</v>
      </c>
      <c r="B368" s="94">
        <v>45533</v>
      </c>
      <c r="C368" s="95" t="s">
        <v>58</v>
      </c>
      <c r="D368" s="51" t="s">
        <v>2583</v>
      </c>
      <c r="E368" s="175">
        <v>20400</v>
      </c>
      <c r="F368" s="138">
        <v>300</v>
      </c>
      <c r="G368" s="34"/>
      <c r="H368" s="34"/>
      <c r="I368" s="37"/>
      <c r="J368" s="47"/>
      <c r="K368" s="35"/>
    </row>
    <row r="369" spans="1:11" x14ac:dyDescent="0.25">
      <c r="A369" s="50">
        <v>45558</v>
      </c>
      <c r="B369" s="94">
        <v>45558</v>
      </c>
      <c r="C369" s="95" t="s">
        <v>59</v>
      </c>
      <c r="D369" s="51" t="s">
        <v>2584</v>
      </c>
      <c r="E369" s="175">
        <v>14700</v>
      </c>
      <c r="F369" s="138">
        <v>300</v>
      </c>
      <c r="G369" s="34"/>
      <c r="H369" s="34"/>
      <c r="I369" s="37"/>
      <c r="J369" s="47"/>
      <c r="K369" s="35"/>
    </row>
    <row r="370" spans="1:11" x14ac:dyDescent="0.25">
      <c r="A370" s="50">
        <v>45555</v>
      </c>
      <c r="B370" s="94">
        <v>45555</v>
      </c>
      <c r="C370" s="95" t="s">
        <v>60</v>
      </c>
      <c r="D370" s="51" t="s">
        <v>1915</v>
      </c>
      <c r="E370" s="175">
        <v>4455</v>
      </c>
      <c r="F370" s="138">
        <v>81</v>
      </c>
      <c r="G370" s="34"/>
      <c r="H370" s="34"/>
      <c r="I370" s="37"/>
      <c r="J370" s="47"/>
      <c r="K370" s="35"/>
    </row>
    <row r="371" spans="1:11" x14ac:dyDescent="0.25">
      <c r="A371" s="50">
        <v>45555</v>
      </c>
      <c r="B371" s="94">
        <v>45555</v>
      </c>
      <c r="C371" s="95" t="s">
        <v>61</v>
      </c>
      <c r="D371" s="51" t="s">
        <v>2585</v>
      </c>
      <c r="E371" s="175">
        <v>4200</v>
      </c>
      <c r="F371" s="138">
        <v>100</v>
      </c>
      <c r="G371" s="34"/>
      <c r="H371" s="34"/>
      <c r="I371" s="37"/>
      <c r="J371" s="47"/>
      <c r="K371" s="35"/>
    </row>
    <row r="372" spans="1:11" x14ac:dyDescent="0.25">
      <c r="A372" s="245">
        <v>45429</v>
      </c>
      <c r="B372" s="140">
        <v>45429</v>
      </c>
      <c r="C372" s="95" t="s">
        <v>62</v>
      </c>
      <c r="D372" s="141" t="s">
        <v>1916</v>
      </c>
      <c r="E372" s="175">
        <v>400.02000000000004</v>
      </c>
      <c r="F372" s="138">
        <v>5</v>
      </c>
      <c r="G372" s="34"/>
      <c r="H372" s="34"/>
      <c r="I372" s="37"/>
      <c r="J372" s="47"/>
      <c r="K372" s="35"/>
    </row>
    <row r="373" spans="1:11" x14ac:dyDescent="0.25">
      <c r="A373" s="245">
        <v>45565</v>
      </c>
      <c r="B373" s="140">
        <v>45565</v>
      </c>
      <c r="C373" s="95" t="s">
        <v>63</v>
      </c>
      <c r="D373" s="141" t="s">
        <v>2586</v>
      </c>
      <c r="E373" s="175">
        <v>46728</v>
      </c>
      <c r="F373" s="138">
        <v>240</v>
      </c>
      <c r="G373" s="34"/>
      <c r="H373" s="34"/>
      <c r="I373" s="37"/>
      <c r="J373" s="47"/>
      <c r="K373" s="35"/>
    </row>
    <row r="374" spans="1:11" x14ac:dyDescent="0.25">
      <c r="A374" s="245">
        <v>45552</v>
      </c>
      <c r="B374" s="140">
        <v>45552</v>
      </c>
      <c r="C374" s="95" t="s">
        <v>64</v>
      </c>
      <c r="D374" s="141" t="s">
        <v>2587</v>
      </c>
      <c r="E374" s="175">
        <v>24224.32</v>
      </c>
      <c r="F374" s="138">
        <v>146</v>
      </c>
      <c r="G374" s="34"/>
      <c r="H374" s="34"/>
      <c r="I374" s="37"/>
      <c r="J374" s="47"/>
      <c r="K374" s="35"/>
    </row>
    <row r="375" spans="1:11" x14ac:dyDescent="0.25">
      <c r="A375" s="245">
        <v>45533</v>
      </c>
      <c r="B375" s="140">
        <v>45533</v>
      </c>
      <c r="C375" s="95" t="s">
        <v>65</v>
      </c>
      <c r="D375" s="142" t="s">
        <v>1717</v>
      </c>
      <c r="E375" s="175">
        <v>8960</v>
      </c>
      <c r="F375" s="138">
        <v>16</v>
      </c>
      <c r="G375" s="34"/>
      <c r="H375" s="34"/>
      <c r="I375" s="37"/>
      <c r="J375" s="47"/>
      <c r="K375" s="35"/>
    </row>
    <row r="376" spans="1:11" x14ac:dyDescent="0.25">
      <c r="A376" s="245">
        <v>45198</v>
      </c>
      <c r="B376" s="140">
        <v>45198</v>
      </c>
      <c r="C376" s="95" t="s">
        <v>66</v>
      </c>
      <c r="D376" s="142" t="s">
        <v>1682</v>
      </c>
      <c r="E376" s="175">
        <v>1740.52</v>
      </c>
      <c r="F376" s="138">
        <v>4</v>
      </c>
      <c r="G376" s="34"/>
      <c r="H376" s="34"/>
      <c r="I376" s="37"/>
      <c r="J376" s="47"/>
      <c r="K376" s="35"/>
    </row>
    <row r="377" spans="1:11" x14ac:dyDescent="0.25">
      <c r="A377" s="245">
        <v>45537</v>
      </c>
      <c r="B377" s="140">
        <v>45537</v>
      </c>
      <c r="C377" s="95" t="s">
        <v>67</v>
      </c>
      <c r="D377" s="141" t="s">
        <v>1672</v>
      </c>
      <c r="E377" s="175">
        <v>53265</v>
      </c>
      <c r="F377" s="138">
        <v>67</v>
      </c>
      <c r="G377" s="34"/>
      <c r="H377" s="34"/>
      <c r="I377" s="37"/>
      <c r="J377" s="47"/>
      <c r="K377" s="35"/>
    </row>
    <row r="378" spans="1:11" x14ac:dyDescent="0.25">
      <c r="A378" s="245">
        <v>45540</v>
      </c>
      <c r="B378" s="140">
        <v>45540</v>
      </c>
      <c r="C378" s="95" t="s">
        <v>69</v>
      </c>
      <c r="D378" s="141" t="s">
        <v>1671</v>
      </c>
      <c r="E378" s="175">
        <v>2848.28</v>
      </c>
      <c r="F378" s="138">
        <v>2</v>
      </c>
      <c r="G378" s="34"/>
      <c r="H378" s="34"/>
      <c r="I378" s="37"/>
      <c r="J378" s="47"/>
      <c r="K378" s="35"/>
    </row>
    <row r="379" spans="1:11" x14ac:dyDescent="0.25">
      <c r="A379" s="245">
        <v>45438</v>
      </c>
      <c r="B379" s="140">
        <v>45438</v>
      </c>
      <c r="C379" s="95" t="s">
        <v>70</v>
      </c>
      <c r="D379" s="142" t="s">
        <v>1704</v>
      </c>
      <c r="E379" s="175">
        <v>2869</v>
      </c>
      <c r="F379" s="138">
        <v>19</v>
      </c>
      <c r="G379" s="34"/>
      <c r="H379" s="34"/>
      <c r="I379" s="37"/>
      <c r="J379" s="47"/>
      <c r="K379" s="35"/>
    </row>
    <row r="380" spans="1:11" x14ac:dyDescent="0.25">
      <c r="A380" s="245">
        <v>45562</v>
      </c>
      <c r="B380" s="140">
        <v>45562</v>
      </c>
      <c r="C380" s="95" t="s">
        <v>71</v>
      </c>
      <c r="D380" s="141" t="s">
        <v>1706</v>
      </c>
      <c r="E380" s="175">
        <v>6370</v>
      </c>
      <c r="F380" s="138">
        <v>98</v>
      </c>
      <c r="G380" s="34"/>
      <c r="H380" s="34"/>
      <c r="I380" s="37"/>
      <c r="J380" s="47"/>
      <c r="K380" s="35"/>
    </row>
    <row r="381" spans="1:11" x14ac:dyDescent="0.25">
      <c r="A381" s="245">
        <v>45562</v>
      </c>
      <c r="B381" s="140">
        <v>45562</v>
      </c>
      <c r="C381" s="95" t="s">
        <v>72</v>
      </c>
      <c r="D381" s="141" t="s">
        <v>1705</v>
      </c>
      <c r="E381" s="175">
        <v>9788.24</v>
      </c>
      <c r="F381" s="138">
        <v>154</v>
      </c>
      <c r="G381" s="34"/>
      <c r="H381" s="34"/>
      <c r="I381" s="37"/>
      <c r="J381" s="47"/>
      <c r="K381" s="35"/>
    </row>
    <row r="382" spans="1:11" x14ac:dyDescent="0.25">
      <c r="A382" s="245">
        <v>45565</v>
      </c>
      <c r="B382" s="140">
        <v>45565</v>
      </c>
      <c r="C382" s="95" t="s">
        <v>73</v>
      </c>
      <c r="D382" s="141" t="s">
        <v>2588</v>
      </c>
      <c r="E382" s="175">
        <v>50976</v>
      </c>
      <c r="F382" s="138">
        <v>1440</v>
      </c>
      <c r="G382" s="34"/>
      <c r="H382" s="34"/>
      <c r="I382" s="37"/>
      <c r="J382" s="47"/>
      <c r="K382" s="35"/>
    </row>
    <row r="383" spans="1:11" x14ac:dyDescent="0.25">
      <c r="A383" s="245">
        <v>45533</v>
      </c>
      <c r="B383" s="140">
        <v>45533</v>
      </c>
      <c r="C383" s="95" t="s">
        <v>74</v>
      </c>
      <c r="D383" s="141" t="s">
        <v>2589</v>
      </c>
      <c r="E383" s="175">
        <v>1250</v>
      </c>
      <c r="F383" s="138">
        <v>5</v>
      </c>
      <c r="G383" s="34"/>
      <c r="H383" s="34"/>
      <c r="I383" s="37"/>
      <c r="J383" s="47"/>
      <c r="K383" s="35"/>
    </row>
    <row r="384" spans="1:11" x14ac:dyDescent="0.25">
      <c r="A384" s="246">
        <v>45558</v>
      </c>
      <c r="B384" s="143">
        <v>45558</v>
      </c>
      <c r="C384" s="95" t="s">
        <v>75</v>
      </c>
      <c r="D384" s="141" t="s">
        <v>1726</v>
      </c>
      <c r="E384" s="175">
        <v>6371</v>
      </c>
      <c r="F384" s="138">
        <v>23</v>
      </c>
      <c r="G384" s="34"/>
      <c r="H384" s="34"/>
      <c r="I384" s="37"/>
      <c r="J384" s="47"/>
      <c r="K384" s="35"/>
    </row>
    <row r="385" spans="1:11" x14ac:dyDescent="0.25">
      <c r="A385" s="246">
        <v>45537</v>
      </c>
      <c r="B385" s="143">
        <v>45537</v>
      </c>
      <c r="C385" s="95" t="s">
        <v>76</v>
      </c>
      <c r="D385" s="141" t="s">
        <v>1728</v>
      </c>
      <c r="E385" s="175">
        <v>1770</v>
      </c>
      <c r="F385" s="138">
        <v>5</v>
      </c>
      <c r="G385" s="34"/>
      <c r="H385" s="34"/>
      <c r="I385" s="37"/>
      <c r="J385" s="47"/>
      <c r="K385" s="35"/>
    </row>
    <row r="386" spans="1:11" x14ac:dyDescent="0.25">
      <c r="A386" s="246">
        <v>45551</v>
      </c>
      <c r="B386" s="143">
        <v>45551</v>
      </c>
      <c r="C386" s="95" t="s">
        <v>77</v>
      </c>
      <c r="D386" s="142" t="s">
        <v>1710</v>
      </c>
      <c r="E386" s="175">
        <v>5905.9000000000005</v>
      </c>
      <c r="F386" s="138">
        <v>7</v>
      </c>
      <c r="G386" s="34"/>
      <c r="H386" s="34"/>
      <c r="I386" s="37"/>
      <c r="J386" s="47"/>
      <c r="K386" s="35"/>
    </row>
    <row r="387" spans="1:11" x14ac:dyDescent="0.25">
      <c r="A387" s="246">
        <v>45552</v>
      </c>
      <c r="B387" s="143">
        <v>45552</v>
      </c>
      <c r="C387" s="95" t="s">
        <v>78</v>
      </c>
      <c r="D387" s="142" t="s">
        <v>1917</v>
      </c>
      <c r="E387" s="175">
        <v>19470</v>
      </c>
      <c r="F387" s="138">
        <v>3</v>
      </c>
      <c r="G387" s="34"/>
      <c r="H387" s="34"/>
      <c r="I387" s="37"/>
      <c r="J387" s="47"/>
      <c r="K387" s="35"/>
    </row>
    <row r="388" spans="1:11" x14ac:dyDescent="0.25">
      <c r="A388" s="246">
        <v>45533</v>
      </c>
      <c r="B388" s="143">
        <v>45533</v>
      </c>
      <c r="C388" s="95" t="s">
        <v>79</v>
      </c>
      <c r="D388" s="141" t="s">
        <v>1677</v>
      </c>
      <c r="E388" s="175">
        <v>5664</v>
      </c>
      <c r="F388" s="138">
        <v>48</v>
      </c>
      <c r="G388" s="34"/>
      <c r="H388" s="34"/>
      <c r="I388" s="37"/>
      <c r="J388" s="47"/>
      <c r="K388" s="35"/>
    </row>
    <row r="389" spans="1:11" x14ac:dyDescent="0.25">
      <c r="A389" s="246">
        <v>45565</v>
      </c>
      <c r="B389" s="143">
        <v>45565</v>
      </c>
      <c r="C389" s="95" t="s">
        <v>80</v>
      </c>
      <c r="D389" s="141" t="s">
        <v>1918</v>
      </c>
      <c r="E389" s="175">
        <v>5700</v>
      </c>
      <c r="F389" s="138">
        <v>120</v>
      </c>
      <c r="G389" s="34"/>
      <c r="H389" s="34"/>
      <c r="I389" s="37"/>
      <c r="J389" s="47"/>
      <c r="K389" s="35"/>
    </row>
    <row r="390" spans="1:11" x14ac:dyDescent="0.25">
      <c r="A390" s="246">
        <v>45560</v>
      </c>
      <c r="B390" s="143">
        <v>45560</v>
      </c>
      <c r="C390" s="95" t="s">
        <v>81</v>
      </c>
      <c r="D390" s="141" t="s">
        <v>2590</v>
      </c>
      <c r="E390" s="175">
        <v>52140</v>
      </c>
      <c r="F390" s="138">
        <v>220</v>
      </c>
      <c r="G390" s="34"/>
      <c r="H390" s="34"/>
      <c r="I390" s="37"/>
      <c r="J390" s="47"/>
      <c r="K390" s="35"/>
    </row>
    <row r="391" spans="1:11" x14ac:dyDescent="0.25">
      <c r="A391" s="246">
        <v>45537</v>
      </c>
      <c r="B391" s="143">
        <v>45537</v>
      </c>
      <c r="C391" s="95" t="s">
        <v>82</v>
      </c>
      <c r="D391" s="141" t="s">
        <v>2591</v>
      </c>
      <c r="E391" s="175">
        <v>63600</v>
      </c>
      <c r="F391" s="138">
        <v>200</v>
      </c>
      <c r="G391" s="34"/>
      <c r="H391" s="34"/>
      <c r="I391" s="37"/>
      <c r="J391" s="47"/>
      <c r="K391" s="35"/>
    </row>
    <row r="392" spans="1:11" x14ac:dyDescent="0.25">
      <c r="A392" s="245">
        <v>44718</v>
      </c>
      <c r="B392" s="140">
        <v>44718</v>
      </c>
      <c r="C392" s="95" t="s">
        <v>83</v>
      </c>
      <c r="D392" s="141" t="s">
        <v>1731</v>
      </c>
      <c r="E392" s="175">
        <v>212.4</v>
      </c>
      <c r="F392" s="138">
        <v>1</v>
      </c>
      <c r="G392" s="34"/>
      <c r="H392" s="34"/>
      <c r="I392" s="37"/>
      <c r="J392" s="47"/>
      <c r="K392" s="35"/>
    </row>
    <row r="393" spans="1:11" x14ac:dyDescent="0.25">
      <c r="A393" s="245">
        <v>45243</v>
      </c>
      <c r="B393" s="140">
        <v>45243</v>
      </c>
      <c r="C393" s="95" t="s">
        <v>84</v>
      </c>
      <c r="D393" s="141" t="s">
        <v>1730</v>
      </c>
      <c r="E393" s="175">
        <v>350</v>
      </c>
      <c r="F393" s="138">
        <v>1</v>
      </c>
      <c r="G393" s="34"/>
      <c r="H393" s="34"/>
      <c r="I393" s="37"/>
      <c r="J393" s="47"/>
      <c r="K393" s="35"/>
    </row>
    <row r="394" spans="1:11" x14ac:dyDescent="0.25">
      <c r="A394" s="245">
        <v>45243</v>
      </c>
      <c r="B394" s="140">
        <v>45243</v>
      </c>
      <c r="C394" s="95" t="s">
        <v>86</v>
      </c>
      <c r="D394" s="141" t="s">
        <v>1731</v>
      </c>
      <c r="E394" s="175">
        <v>700</v>
      </c>
      <c r="F394" s="138">
        <v>2</v>
      </c>
      <c r="G394" s="34"/>
      <c r="H394" s="34"/>
      <c r="I394" s="37"/>
      <c r="J394" s="47"/>
      <c r="K394" s="35"/>
    </row>
    <row r="395" spans="1:11" x14ac:dyDescent="0.25">
      <c r="A395" s="245">
        <v>45551</v>
      </c>
      <c r="B395" s="140">
        <v>45551</v>
      </c>
      <c r="C395" s="95" t="s">
        <v>87</v>
      </c>
      <c r="D395" s="141" t="s">
        <v>1685</v>
      </c>
      <c r="E395" s="175">
        <v>2400</v>
      </c>
      <c r="F395" s="138">
        <v>6</v>
      </c>
      <c r="G395" s="34"/>
      <c r="H395" s="34"/>
      <c r="I395" s="37"/>
      <c r="J395" s="47"/>
      <c r="K395" s="35"/>
    </row>
    <row r="396" spans="1:11" x14ac:dyDescent="0.25">
      <c r="A396" s="245">
        <v>45562</v>
      </c>
      <c r="B396" s="140">
        <v>45562</v>
      </c>
      <c r="C396" s="95" t="s">
        <v>88</v>
      </c>
      <c r="D396" s="141" t="s">
        <v>2592</v>
      </c>
      <c r="E396" s="175">
        <v>4537.5</v>
      </c>
      <c r="F396" s="138">
        <v>550</v>
      </c>
      <c r="G396" s="34"/>
      <c r="H396" s="34"/>
      <c r="I396" s="37"/>
      <c r="J396" s="47"/>
      <c r="K396" s="35"/>
    </row>
    <row r="397" spans="1:11" x14ac:dyDescent="0.25">
      <c r="A397" s="245">
        <v>45552</v>
      </c>
      <c r="B397" s="140">
        <v>45552</v>
      </c>
      <c r="C397" s="95" t="s">
        <v>89</v>
      </c>
      <c r="D397" s="141" t="s">
        <v>2593</v>
      </c>
      <c r="E397" s="175">
        <v>2015.36</v>
      </c>
      <c r="F397" s="138">
        <v>268</v>
      </c>
      <c r="G397" s="34"/>
      <c r="H397" s="34"/>
      <c r="I397" s="37"/>
      <c r="J397" s="47"/>
      <c r="K397" s="35"/>
    </row>
    <row r="398" spans="1:11" x14ac:dyDescent="0.25">
      <c r="A398" s="245">
        <v>45555</v>
      </c>
      <c r="B398" s="140">
        <v>45555</v>
      </c>
      <c r="C398" s="95" t="s">
        <v>90</v>
      </c>
      <c r="D398" s="141" t="s">
        <v>1696</v>
      </c>
      <c r="E398" s="175">
        <v>14891.76</v>
      </c>
      <c r="F398" s="138">
        <v>468</v>
      </c>
      <c r="G398" s="34"/>
      <c r="H398" s="34"/>
      <c r="I398" s="37"/>
      <c r="J398" s="47"/>
      <c r="K398" s="35"/>
    </row>
    <row r="399" spans="1:11" x14ac:dyDescent="0.25">
      <c r="A399" s="245">
        <v>45565</v>
      </c>
      <c r="B399" s="140">
        <v>45565</v>
      </c>
      <c r="C399" s="95" t="s">
        <v>91</v>
      </c>
      <c r="D399" s="142" t="s">
        <v>1703</v>
      </c>
      <c r="E399" s="175">
        <v>95813.1</v>
      </c>
      <c r="F399" s="138">
        <v>2610</v>
      </c>
      <c r="G399" s="34"/>
      <c r="H399" s="34"/>
      <c r="I399" s="37"/>
      <c r="J399" s="47"/>
      <c r="K399" s="35"/>
    </row>
    <row r="400" spans="1:11" x14ac:dyDescent="0.25">
      <c r="A400" s="245">
        <v>45565</v>
      </c>
      <c r="B400" s="140">
        <v>45565</v>
      </c>
      <c r="C400" s="95" t="s">
        <v>92</v>
      </c>
      <c r="D400" s="142" t="s">
        <v>1734</v>
      </c>
      <c r="E400" s="176">
        <v>113929.7</v>
      </c>
      <c r="F400" s="144">
        <v>2318</v>
      </c>
      <c r="G400" s="34"/>
      <c r="H400" s="34"/>
      <c r="I400" s="37"/>
      <c r="J400" s="47"/>
      <c r="K400" s="35"/>
    </row>
    <row r="401" spans="1:11" x14ac:dyDescent="0.25">
      <c r="A401" s="245">
        <v>45555</v>
      </c>
      <c r="B401" s="140">
        <v>45555</v>
      </c>
      <c r="C401" s="95" t="s">
        <v>95</v>
      </c>
      <c r="D401" s="142" t="s">
        <v>1698</v>
      </c>
      <c r="E401" s="176">
        <v>2879.616</v>
      </c>
      <c r="F401" s="144">
        <v>96</v>
      </c>
      <c r="G401" s="34"/>
      <c r="H401" s="34"/>
      <c r="I401" s="37"/>
      <c r="J401" s="47"/>
      <c r="K401" s="35"/>
    </row>
    <row r="402" spans="1:11" x14ac:dyDescent="0.25">
      <c r="A402" s="245">
        <v>45558</v>
      </c>
      <c r="B402" s="140">
        <v>45558</v>
      </c>
      <c r="C402" s="95" t="s">
        <v>96</v>
      </c>
      <c r="D402" s="142" t="s">
        <v>1673</v>
      </c>
      <c r="E402" s="176">
        <v>778.8</v>
      </c>
      <c r="F402" s="144">
        <v>2</v>
      </c>
      <c r="G402" s="34"/>
      <c r="H402" s="34"/>
      <c r="I402" s="37"/>
      <c r="J402" s="47"/>
      <c r="K402" s="35"/>
    </row>
    <row r="403" spans="1:11" x14ac:dyDescent="0.25">
      <c r="A403" s="245">
        <v>45562</v>
      </c>
      <c r="B403" s="140">
        <v>45562</v>
      </c>
      <c r="C403" s="95" t="s">
        <v>97</v>
      </c>
      <c r="D403" s="142" t="s">
        <v>1431</v>
      </c>
      <c r="E403" s="177">
        <v>16380</v>
      </c>
      <c r="F403" s="145">
        <v>2340</v>
      </c>
      <c r="G403" s="34"/>
      <c r="H403" s="34"/>
      <c r="I403" s="37"/>
      <c r="J403" s="47"/>
      <c r="K403" s="35"/>
    </row>
    <row r="404" spans="1:11" x14ac:dyDescent="0.25">
      <c r="A404" s="245">
        <v>45546</v>
      </c>
      <c r="B404" s="140">
        <v>45546</v>
      </c>
      <c r="C404" s="95" t="s">
        <v>98</v>
      </c>
      <c r="D404" s="142" t="s">
        <v>2594</v>
      </c>
      <c r="E404" s="177">
        <v>5250</v>
      </c>
      <c r="F404" s="145">
        <v>750</v>
      </c>
      <c r="G404" s="34"/>
      <c r="H404" s="34"/>
      <c r="I404" s="37"/>
      <c r="J404" s="47"/>
      <c r="K404" s="35"/>
    </row>
    <row r="405" spans="1:11" x14ac:dyDescent="0.25">
      <c r="A405" s="245">
        <v>45555</v>
      </c>
      <c r="B405" s="140">
        <v>45555</v>
      </c>
      <c r="C405" s="95" t="s">
        <v>99</v>
      </c>
      <c r="D405" s="141" t="s">
        <v>1722</v>
      </c>
      <c r="E405" s="177">
        <v>3656.25</v>
      </c>
      <c r="F405" s="145">
        <v>15</v>
      </c>
      <c r="G405" s="34"/>
      <c r="H405" s="34"/>
      <c r="I405" s="37"/>
      <c r="J405" s="47"/>
      <c r="K405" s="35"/>
    </row>
    <row r="406" spans="1:11" x14ac:dyDescent="0.25">
      <c r="A406" s="245">
        <v>45562</v>
      </c>
      <c r="B406" s="140">
        <v>45562</v>
      </c>
      <c r="C406" s="95" t="s">
        <v>100</v>
      </c>
      <c r="D406" s="141" t="s">
        <v>1722</v>
      </c>
      <c r="E406" s="177">
        <v>9750</v>
      </c>
      <c r="F406" s="145">
        <v>40</v>
      </c>
      <c r="G406" s="34"/>
      <c r="H406" s="34"/>
      <c r="I406" s="37"/>
      <c r="J406" s="47"/>
      <c r="K406" s="35"/>
    </row>
    <row r="407" spans="1:11" x14ac:dyDescent="0.25">
      <c r="A407" s="245">
        <v>45470</v>
      </c>
      <c r="B407" s="140">
        <v>45470</v>
      </c>
      <c r="C407" s="95" t="s">
        <v>101</v>
      </c>
      <c r="D407" s="142" t="s">
        <v>1723</v>
      </c>
      <c r="E407" s="177">
        <v>6748</v>
      </c>
      <c r="F407" s="145">
        <v>28</v>
      </c>
      <c r="G407" s="34"/>
      <c r="H407" s="34"/>
      <c r="I407" s="37"/>
      <c r="J407" s="47"/>
      <c r="K407" s="35"/>
    </row>
    <row r="408" spans="1:11" x14ac:dyDescent="0.25">
      <c r="A408" s="245">
        <v>45552</v>
      </c>
      <c r="B408" s="140">
        <v>45552</v>
      </c>
      <c r="C408" s="95" t="s">
        <v>102</v>
      </c>
      <c r="D408" s="142" t="s">
        <v>1723</v>
      </c>
      <c r="E408" s="177">
        <v>18075</v>
      </c>
      <c r="F408" s="145">
        <v>75</v>
      </c>
      <c r="G408" s="34"/>
      <c r="H408" s="34"/>
      <c r="I408" s="37"/>
      <c r="J408" s="47"/>
      <c r="K408" s="35"/>
    </row>
    <row r="409" spans="1:11" x14ac:dyDescent="0.25">
      <c r="A409" s="245">
        <v>45555</v>
      </c>
      <c r="B409" s="140">
        <v>45555</v>
      </c>
      <c r="C409" s="95" t="s">
        <v>103</v>
      </c>
      <c r="D409" s="142" t="s">
        <v>1723</v>
      </c>
      <c r="E409" s="177">
        <v>4579</v>
      </c>
      <c r="F409" s="145">
        <v>19</v>
      </c>
      <c r="G409" s="34"/>
      <c r="H409" s="34"/>
      <c r="I409" s="37"/>
      <c r="J409" s="47"/>
      <c r="K409" s="35"/>
    </row>
    <row r="410" spans="1:11" x14ac:dyDescent="0.25">
      <c r="A410" s="245">
        <v>45555</v>
      </c>
      <c r="B410" s="140">
        <v>45555</v>
      </c>
      <c r="C410" s="95" t="s">
        <v>105</v>
      </c>
      <c r="D410" s="142" t="s">
        <v>1919</v>
      </c>
      <c r="E410" s="177">
        <v>3643.5</v>
      </c>
      <c r="F410" s="145">
        <v>21</v>
      </c>
      <c r="G410" s="34"/>
      <c r="H410" s="34"/>
      <c r="I410" s="37"/>
      <c r="J410" s="47"/>
      <c r="K410" s="35"/>
    </row>
    <row r="411" spans="1:11" x14ac:dyDescent="0.25">
      <c r="A411" s="245">
        <v>45562</v>
      </c>
      <c r="B411" s="140">
        <v>45562</v>
      </c>
      <c r="C411" s="95" t="s">
        <v>106</v>
      </c>
      <c r="D411" s="142" t="s">
        <v>1724</v>
      </c>
      <c r="E411" s="177">
        <v>22000</v>
      </c>
      <c r="F411" s="145">
        <v>100</v>
      </c>
      <c r="G411" s="34"/>
      <c r="H411" s="34"/>
      <c r="I411" s="37"/>
      <c r="J411" s="47"/>
      <c r="K411" s="35"/>
    </row>
    <row r="412" spans="1:11" x14ac:dyDescent="0.25">
      <c r="A412" s="245">
        <v>45562</v>
      </c>
      <c r="B412" s="140">
        <v>45562</v>
      </c>
      <c r="C412" s="95" t="s">
        <v>107</v>
      </c>
      <c r="D412" s="142" t="s">
        <v>1721</v>
      </c>
      <c r="E412" s="177">
        <v>26292.82</v>
      </c>
      <c r="F412" s="145">
        <v>194</v>
      </c>
      <c r="G412" s="34"/>
      <c r="H412" s="34"/>
      <c r="I412" s="37"/>
      <c r="J412" s="47"/>
      <c r="K412" s="35"/>
    </row>
    <row r="413" spans="1:11" x14ac:dyDescent="0.25">
      <c r="A413" s="245">
        <v>45551</v>
      </c>
      <c r="B413" s="140">
        <v>45551</v>
      </c>
      <c r="C413" s="95" t="s">
        <v>108</v>
      </c>
      <c r="D413" s="141" t="s">
        <v>1733</v>
      </c>
      <c r="E413" s="177">
        <v>1980</v>
      </c>
      <c r="F413" s="145">
        <v>6</v>
      </c>
      <c r="G413" s="34"/>
      <c r="H413" s="34"/>
      <c r="I413" s="37"/>
      <c r="J413" s="47"/>
      <c r="K413" s="35"/>
    </row>
    <row r="414" spans="1:11" x14ac:dyDescent="0.25">
      <c r="A414" s="245">
        <v>45551</v>
      </c>
      <c r="B414" s="140">
        <v>45551</v>
      </c>
      <c r="C414" s="95" t="s">
        <v>109</v>
      </c>
      <c r="D414" s="141" t="s">
        <v>1732</v>
      </c>
      <c r="E414" s="177">
        <v>2640</v>
      </c>
      <c r="F414" s="145">
        <v>8</v>
      </c>
      <c r="G414" s="34"/>
      <c r="H414" s="34"/>
      <c r="I414" s="37"/>
      <c r="J414" s="47"/>
      <c r="K414" s="35"/>
    </row>
    <row r="415" spans="1:11" x14ac:dyDescent="0.25">
      <c r="A415" s="245">
        <v>45453</v>
      </c>
      <c r="B415" s="140">
        <v>45453</v>
      </c>
      <c r="C415" s="95" t="s">
        <v>110</v>
      </c>
      <c r="D415" s="141" t="s">
        <v>1681</v>
      </c>
      <c r="E415" s="172">
        <v>18780</v>
      </c>
      <c r="F415" s="146">
        <v>60</v>
      </c>
      <c r="G415" s="34"/>
      <c r="H415" s="34"/>
      <c r="I415" s="37"/>
      <c r="J415" s="47"/>
      <c r="K415" s="35"/>
    </row>
    <row r="416" spans="1:11" x14ac:dyDescent="0.25">
      <c r="A416" s="245">
        <v>45565</v>
      </c>
      <c r="B416" s="140">
        <v>45565</v>
      </c>
      <c r="C416" s="95" t="s">
        <v>111</v>
      </c>
      <c r="D416" s="141" t="s">
        <v>1681</v>
      </c>
      <c r="E416" s="172">
        <v>26389.999999999996</v>
      </c>
      <c r="F416" s="146">
        <v>100</v>
      </c>
      <c r="G416" s="34"/>
      <c r="H416" s="34"/>
      <c r="I416" s="37"/>
      <c r="J416" s="47"/>
      <c r="K416" s="35"/>
    </row>
    <row r="417" spans="1:11" x14ac:dyDescent="0.25">
      <c r="A417" s="245">
        <v>45533</v>
      </c>
      <c r="B417" s="140">
        <v>45533</v>
      </c>
      <c r="C417" s="95" t="s">
        <v>113</v>
      </c>
      <c r="D417" s="141" t="s">
        <v>1920</v>
      </c>
      <c r="E417" s="172">
        <v>4895</v>
      </c>
      <c r="F417" s="146">
        <v>22</v>
      </c>
      <c r="G417" s="34"/>
      <c r="H417" s="34"/>
      <c r="I417" s="37"/>
      <c r="J417" s="47"/>
      <c r="K417" s="35"/>
    </row>
    <row r="418" spans="1:11" x14ac:dyDescent="0.25">
      <c r="A418" s="245">
        <v>45565</v>
      </c>
      <c r="B418" s="140">
        <v>45565</v>
      </c>
      <c r="C418" s="95" t="s">
        <v>114</v>
      </c>
      <c r="D418" s="141" t="s">
        <v>2595</v>
      </c>
      <c r="E418" s="172">
        <v>11328</v>
      </c>
      <c r="F418" s="146">
        <v>32</v>
      </c>
      <c r="G418" s="34"/>
      <c r="H418" s="34"/>
      <c r="I418" s="37"/>
      <c r="J418" s="47"/>
      <c r="K418" s="35"/>
    </row>
    <row r="419" spans="1:11" x14ac:dyDescent="0.25">
      <c r="A419" s="245">
        <v>45565</v>
      </c>
      <c r="B419" s="140">
        <v>45565</v>
      </c>
      <c r="C419" s="95" t="s">
        <v>115</v>
      </c>
      <c r="D419" s="141" t="s">
        <v>2596</v>
      </c>
      <c r="E419" s="172">
        <v>32284.799999999999</v>
      </c>
      <c r="F419" s="146">
        <v>16</v>
      </c>
      <c r="G419" s="34"/>
      <c r="H419" s="34"/>
      <c r="I419" s="37"/>
      <c r="J419" s="47"/>
      <c r="K419" s="35"/>
    </row>
    <row r="420" spans="1:11" x14ac:dyDescent="0.25">
      <c r="A420" s="245">
        <v>45558</v>
      </c>
      <c r="B420" s="140">
        <v>45558</v>
      </c>
      <c r="C420" s="95" t="s">
        <v>116</v>
      </c>
      <c r="D420" s="141" t="s">
        <v>1691</v>
      </c>
      <c r="E420" s="172">
        <v>1350</v>
      </c>
      <c r="F420" s="146">
        <v>3</v>
      </c>
      <c r="G420" s="34"/>
      <c r="H420" s="34"/>
      <c r="I420" s="37"/>
      <c r="J420" s="47"/>
      <c r="K420" s="35"/>
    </row>
    <row r="421" spans="1:11" x14ac:dyDescent="0.25">
      <c r="A421" s="245">
        <v>45555</v>
      </c>
      <c r="B421" s="140">
        <v>45555</v>
      </c>
      <c r="C421" s="95" t="s">
        <v>117</v>
      </c>
      <c r="D421" s="141" t="s">
        <v>1922</v>
      </c>
      <c r="E421" s="172">
        <v>590</v>
      </c>
      <c r="F421" s="146">
        <v>2</v>
      </c>
      <c r="G421" s="34"/>
      <c r="H421" s="34"/>
      <c r="I421" s="37"/>
      <c r="J421" s="47"/>
      <c r="K421" s="35"/>
    </row>
    <row r="422" spans="1:11" x14ac:dyDescent="0.25">
      <c r="A422" s="245">
        <v>45555</v>
      </c>
      <c r="B422" s="140">
        <v>45555</v>
      </c>
      <c r="C422" s="95" t="s">
        <v>118</v>
      </c>
      <c r="D422" s="141" t="s">
        <v>2597</v>
      </c>
      <c r="E422" s="172">
        <v>1056.3000000000002</v>
      </c>
      <c r="F422" s="146">
        <v>3</v>
      </c>
      <c r="G422" s="34"/>
      <c r="H422" s="34"/>
      <c r="I422" s="37"/>
      <c r="J422" s="47"/>
      <c r="K422" s="35"/>
    </row>
    <row r="423" spans="1:11" x14ac:dyDescent="0.25">
      <c r="A423" s="245">
        <v>45562</v>
      </c>
      <c r="B423" s="140">
        <v>45562</v>
      </c>
      <c r="C423" s="95" t="s">
        <v>119</v>
      </c>
      <c r="D423" s="141" t="s">
        <v>1921</v>
      </c>
      <c r="E423" s="177">
        <v>650</v>
      </c>
      <c r="F423" s="145">
        <v>1</v>
      </c>
      <c r="G423" s="34"/>
      <c r="H423" s="34"/>
      <c r="I423" s="37"/>
      <c r="J423" s="47"/>
      <c r="K423" s="35"/>
    </row>
    <row r="424" spans="1:11" x14ac:dyDescent="0.25">
      <c r="A424" s="245">
        <v>45555</v>
      </c>
      <c r="B424" s="140">
        <v>45555</v>
      </c>
      <c r="C424" s="95" t="s">
        <v>120</v>
      </c>
      <c r="D424" s="141" t="s">
        <v>2598</v>
      </c>
      <c r="E424" s="177">
        <v>1500</v>
      </c>
      <c r="F424" s="145">
        <v>50</v>
      </c>
      <c r="G424" s="34"/>
      <c r="H424" s="34"/>
      <c r="I424" s="37"/>
      <c r="J424" s="47"/>
      <c r="K424" s="35"/>
    </row>
    <row r="425" spans="1:11" x14ac:dyDescent="0.25">
      <c r="A425" s="245">
        <v>45565</v>
      </c>
      <c r="B425" s="140">
        <v>45565</v>
      </c>
      <c r="C425" s="95" t="s">
        <v>121</v>
      </c>
      <c r="D425" s="141" t="s">
        <v>1923</v>
      </c>
      <c r="E425" s="177">
        <v>70330</v>
      </c>
      <c r="F425" s="145">
        <v>541</v>
      </c>
      <c r="G425" s="34"/>
      <c r="H425" s="34"/>
      <c r="I425" s="37"/>
      <c r="J425" s="47"/>
      <c r="K425" s="35"/>
    </row>
    <row r="426" spans="1:11" x14ac:dyDescent="0.25">
      <c r="A426" s="245">
        <v>45565</v>
      </c>
      <c r="B426" s="140">
        <v>45565</v>
      </c>
      <c r="C426" s="95" t="s">
        <v>122</v>
      </c>
      <c r="D426" s="141" t="s">
        <v>1684</v>
      </c>
      <c r="E426" s="177">
        <v>36720</v>
      </c>
      <c r="F426" s="145">
        <v>306</v>
      </c>
      <c r="G426" s="34"/>
      <c r="H426" s="34"/>
      <c r="I426" s="37"/>
      <c r="J426" s="47"/>
      <c r="K426" s="35"/>
    </row>
    <row r="427" spans="1:11" x14ac:dyDescent="0.25">
      <c r="A427" s="245">
        <v>45552</v>
      </c>
      <c r="B427" s="140">
        <v>45552</v>
      </c>
      <c r="C427" s="95" t="s">
        <v>123</v>
      </c>
      <c r="D427" s="141" t="s">
        <v>1684</v>
      </c>
      <c r="E427" s="177">
        <v>12000</v>
      </c>
      <c r="F427" s="145">
        <v>100</v>
      </c>
      <c r="G427" s="34"/>
      <c r="H427" s="34"/>
      <c r="I427" s="37"/>
      <c r="J427" s="47"/>
      <c r="K427" s="35"/>
    </row>
    <row r="428" spans="1:11" x14ac:dyDescent="0.25">
      <c r="A428" s="245">
        <v>45485</v>
      </c>
      <c r="B428" s="140">
        <v>45485</v>
      </c>
      <c r="C428" s="95" t="s">
        <v>124</v>
      </c>
      <c r="D428" s="141" t="s">
        <v>1924</v>
      </c>
      <c r="E428" s="177">
        <v>8415</v>
      </c>
      <c r="F428" s="145">
        <v>51</v>
      </c>
      <c r="G428" s="34"/>
      <c r="H428" s="34"/>
      <c r="I428" s="37"/>
      <c r="J428" s="47"/>
      <c r="K428" s="35"/>
    </row>
    <row r="429" spans="1:11" x14ac:dyDescent="0.25">
      <c r="A429" s="245">
        <v>45558</v>
      </c>
      <c r="B429" s="140">
        <v>45558</v>
      </c>
      <c r="C429" s="95" t="s">
        <v>125</v>
      </c>
      <c r="D429" s="141" t="s">
        <v>1924</v>
      </c>
      <c r="E429" s="177">
        <v>22275</v>
      </c>
      <c r="F429" s="145">
        <v>135</v>
      </c>
      <c r="G429" s="34"/>
      <c r="H429" s="34"/>
      <c r="I429" s="37"/>
      <c r="J429" s="47"/>
      <c r="K429" s="35"/>
    </row>
    <row r="430" spans="1:11" x14ac:dyDescent="0.25">
      <c r="A430" s="245">
        <v>45562</v>
      </c>
      <c r="B430" s="140">
        <v>45562</v>
      </c>
      <c r="C430" s="95" t="s">
        <v>126</v>
      </c>
      <c r="D430" s="141" t="s">
        <v>1727</v>
      </c>
      <c r="E430" s="177">
        <v>32480</v>
      </c>
      <c r="F430" s="145">
        <v>232</v>
      </c>
      <c r="G430" s="34"/>
      <c r="H430" s="34"/>
      <c r="I430" s="37"/>
      <c r="J430" s="47"/>
      <c r="K430" s="35"/>
    </row>
    <row r="431" spans="1:11" x14ac:dyDescent="0.25">
      <c r="A431" s="245">
        <v>45558</v>
      </c>
      <c r="B431" s="140">
        <v>45558</v>
      </c>
      <c r="C431" s="95" t="s">
        <v>127</v>
      </c>
      <c r="D431" s="141" t="s">
        <v>1702</v>
      </c>
      <c r="E431" s="177">
        <v>9600</v>
      </c>
      <c r="F431" s="145">
        <v>64</v>
      </c>
      <c r="G431" s="34"/>
      <c r="H431" s="34"/>
      <c r="I431" s="37"/>
      <c r="J431" s="47"/>
      <c r="K431" s="35"/>
    </row>
    <row r="432" spans="1:11" s="2" customFormat="1" x14ac:dyDescent="0.25">
      <c r="A432" s="245">
        <v>45555</v>
      </c>
      <c r="B432" s="140">
        <v>45555</v>
      </c>
      <c r="C432" s="95" t="s">
        <v>128</v>
      </c>
      <c r="D432" s="142" t="s">
        <v>1676</v>
      </c>
      <c r="E432" s="177">
        <v>19500</v>
      </c>
      <c r="F432" s="145">
        <v>5</v>
      </c>
      <c r="G432" s="34"/>
      <c r="H432" s="34"/>
      <c r="I432" s="37"/>
      <c r="J432" s="47"/>
      <c r="K432" s="35"/>
    </row>
    <row r="433" spans="1:11" x14ac:dyDescent="0.25">
      <c r="A433" s="245">
        <v>45562</v>
      </c>
      <c r="B433" s="140">
        <v>45562</v>
      </c>
      <c r="C433" s="95" t="s">
        <v>129</v>
      </c>
      <c r="D433" s="141" t="s">
        <v>1676</v>
      </c>
      <c r="E433" s="177">
        <v>50700</v>
      </c>
      <c r="F433" s="145">
        <v>13</v>
      </c>
      <c r="G433" s="34"/>
      <c r="H433" s="34"/>
      <c r="I433" s="37"/>
      <c r="J433" s="47"/>
      <c r="K433" s="35"/>
    </row>
    <row r="434" spans="1:11" customFormat="1" x14ac:dyDescent="0.25">
      <c r="A434" s="147">
        <v>45441</v>
      </c>
      <c r="B434" s="147">
        <v>45441</v>
      </c>
      <c r="C434" s="148" t="s">
        <v>116</v>
      </c>
      <c r="D434" s="132" t="s">
        <v>1941</v>
      </c>
      <c r="E434" s="178">
        <v>373.66</v>
      </c>
      <c r="F434" s="149">
        <v>1</v>
      </c>
      <c r="G434" s="34"/>
      <c r="H434" s="34"/>
      <c r="I434" s="37"/>
      <c r="J434" s="47"/>
      <c r="K434" s="35"/>
    </row>
    <row r="435" spans="1:11" customFormat="1" x14ac:dyDescent="0.25">
      <c r="A435" s="247" t="s">
        <v>5</v>
      </c>
      <c r="B435" s="150"/>
      <c r="C435" s="80"/>
      <c r="D435" s="150"/>
      <c r="E435" s="156">
        <f>SUBTOTAL(109,Tabla6[Valor RD$])</f>
        <v>1658696.2060000002</v>
      </c>
      <c r="F435" s="151"/>
      <c r="G435" s="34"/>
      <c r="H435" s="34"/>
      <c r="I435" s="37"/>
      <c r="J435" s="47"/>
      <c r="K435" s="35"/>
    </row>
    <row r="436" spans="1:11" customFormat="1" x14ac:dyDescent="0.25">
      <c r="A436" s="11"/>
      <c r="B436" s="11"/>
      <c r="C436" s="9"/>
      <c r="D436" s="4"/>
      <c r="E436" s="19"/>
      <c r="F436" s="39"/>
      <c r="G436" s="34"/>
      <c r="H436" s="34"/>
      <c r="I436" s="37"/>
      <c r="J436" s="47"/>
      <c r="K436" s="35"/>
    </row>
    <row r="437" spans="1:11" customFormat="1" x14ac:dyDescent="0.25">
      <c r="A437" s="254" t="s">
        <v>992</v>
      </c>
      <c r="B437" s="254"/>
      <c r="C437" s="254"/>
      <c r="D437" s="254"/>
      <c r="E437" s="254"/>
      <c r="F437" s="254"/>
      <c r="G437" s="34"/>
      <c r="H437" s="34"/>
      <c r="I437" s="37"/>
      <c r="J437" s="47"/>
      <c r="K437" s="35"/>
    </row>
    <row r="438" spans="1:11" customFormat="1" x14ac:dyDescent="0.25">
      <c r="A438" s="56" t="s">
        <v>51</v>
      </c>
      <c r="B438" s="58" t="s">
        <v>52</v>
      </c>
      <c r="C438" s="77" t="s">
        <v>53</v>
      </c>
      <c r="D438" s="58" t="s">
        <v>48</v>
      </c>
      <c r="E438" s="59" t="s">
        <v>1</v>
      </c>
      <c r="F438" s="60" t="s">
        <v>2</v>
      </c>
      <c r="G438" s="34"/>
      <c r="H438" s="34"/>
      <c r="I438" s="37"/>
      <c r="J438" s="47"/>
      <c r="K438" s="35"/>
    </row>
    <row r="439" spans="1:11" customFormat="1" x14ac:dyDescent="0.25">
      <c r="A439" s="244">
        <v>44321</v>
      </c>
      <c r="B439" s="32">
        <f t="shared" ref="B439:B486" si="17">+A439</f>
        <v>44321</v>
      </c>
      <c r="C439" s="10" t="s">
        <v>55</v>
      </c>
      <c r="D439" s="141" t="s">
        <v>971</v>
      </c>
      <c r="E439" s="172">
        <v>47776.979999999996</v>
      </c>
      <c r="F439" s="153">
        <v>69</v>
      </c>
      <c r="G439" s="34"/>
      <c r="H439" s="34"/>
      <c r="I439" s="37"/>
      <c r="J439" s="47"/>
      <c r="K439" s="35"/>
    </row>
    <row r="440" spans="1:11" customFormat="1" x14ac:dyDescent="0.25">
      <c r="A440" s="81">
        <v>44635</v>
      </c>
      <c r="B440" s="32">
        <f t="shared" si="17"/>
        <v>44635</v>
      </c>
      <c r="C440" s="10" t="s">
        <v>57</v>
      </c>
      <c r="D440" s="141" t="s">
        <v>2599</v>
      </c>
      <c r="E440" s="172">
        <v>9240</v>
      </c>
      <c r="F440" s="153">
        <v>7</v>
      </c>
      <c r="G440" s="34"/>
      <c r="H440" s="34"/>
      <c r="I440" s="37"/>
      <c r="J440" s="47"/>
      <c r="K440" s="35"/>
    </row>
    <row r="441" spans="1:11" customFormat="1" x14ac:dyDescent="0.25">
      <c r="A441" s="244">
        <v>44321</v>
      </c>
      <c r="B441" s="32">
        <f t="shared" si="17"/>
        <v>44321</v>
      </c>
      <c r="C441" s="10" t="s">
        <v>58</v>
      </c>
      <c r="D441" s="141" t="s">
        <v>1156</v>
      </c>
      <c r="E441" s="172">
        <v>1800</v>
      </c>
      <c r="F441" s="153">
        <v>25</v>
      </c>
      <c r="G441" s="34"/>
      <c r="H441" s="34"/>
      <c r="I441" s="37"/>
      <c r="J441" s="47"/>
      <c r="K441" s="35"/>
    </row>
    <row r="442" spans="1:11" customFormat="1" x14ac:dyDescent="0.25">
      <c r="A442" s="81">
        <v>44635</v>
      </c>
      <c r="B442" s="32">
        <f t="shared" si="17"/>
        <v>44635</v>
      </c>
      <c r="C442" s="10" t="s">
        <v>59</v>
      </c>
      <c r="D442" s="141" t="s">
        <v>1419</v>
      </c>
      <c r="E442" s="172">
        <v>7920</v>
      </c>
      <c r="F442" s="153">
        <v>44</v>
      </c>
      <c r="G442" s="34"/>
      <c r="H442" s="34"/>
      <c r="I442" s="37"/>
      <c r="J442" s="47"/>
      <c r="K442" s="35"/>
    </row>
    <row r="443" spans="1:11" customFormat="1" x14ac:dyDescent="0.25">
      <c r="A443" s="244">
        <v>44321</v>
      </c>
      <c r="B443" s="32">
        <f t="shared" ref="B443:B468" si="18">+A443</f>
        <v>44321</v>
      </c>
      <c r="C443" s="10" t="s">
        <v>60</v>
      </c>
      <c r="D443" s="141" t="s">
        <v>2600</v>
      </c>
      <c r="E443" s="173">
        <v>800</v>
      </c>
      <c r="F443" s="153">
        <v>5</v>
      </c>
      <c r="G443" s="34"/>
      <c r="H443" s="34"/>
      <c r="I443" s="37"/>
      <c r="J443" s="47"/>
      <c r="K443" s="35"/>
    </row>
    <row r="444" spans="1:11" customFormat="1" x14ac:dyDescent="0.25">
      <c r="A444" s="81">
        <v>44635</v>
      </c>
      <c r="B444" s="32">
        <f t="shared" si="18"/>
        <v>44635</v>
      </c>
      <c r="C444" s="10" t="s">
        <v>62</v>
      </c>
      <c r="D444" s="141" t="s">
        <v>1556</v>
      </c>
      <c r="E444" s="173">
        <v>101493.59999999999</v>
      </c>
      <c r="F444" s="153">
        <v>3253</v>
      </c>
      <c r="G444" s="34"/>
      <c r="H444" s="34"/>
      <c r="I444" s="37"/>
      <c r="J444" s="47"/>
      <c r="K444" s="35"/>
    </row>
    <row r="445" spans="1:11" customFormat="1" x14ac:dyDescent="0.25">
      <c r="A445" s="81">
        <v>44635</v>
      </c>
      <c r="B445" s="32">
        <f t="shared" si="18"/>
        <v>44635</v>
      </c>
      <c r="C445" s="10" t="s">
        <v>63</v>
      </c>
      <c r="D445" s="141" t="s">
        <v>1133</v>
      </c>
      <c r="E445" s="173">
        <v>1230</v>
      </c>
      <c r="F445" s="153">
        <v>41</v>
      </c>
      <c r="G445" s="34"/>
      <c r="H445" s="34"/>
      <c r="I445" s="37"/>
      <c r="J445" s="47"/>
      <c r="K445" s="35"/>
    </row>
    <row r="446" spans="1:11" customFormat="1" x14ac:dyDescent="0.25">
      <c r="A446" s="81">
        <v>44635</v>
      </c>
      <c r="B446" s="32">
        <f t="shared" si="18"/>
        <v>44635</v>
      </c>
      <c r="C446" s="10" t="s">
        <v>64</v>
      </c>
      <c r="D446" s="141" t="s">
        <v>2602</v>
      </c>
      <c r="E446" s="173">
        <v>11580.88</v>
      </c>
      <c r="F446" s="153">
        <v>38</v>
      </c>
      <c r="G446" s="34"/>
      <c r="H446" s="34"/>
      <c r="I446" s="37"/>
      <c r="J446" s="47"/>
      <c r="K446" s="35"/>
    </row>
    <row r="447" spans="1:11" customFormat="1" x14ac:dyDescent="0.25">
      <c r="A447" s="244">
        <v>44321</v>
      </c>
      <c r="B447" s="32">
        <f t="shared" si="18"/>
        <v>44321</v>
      </c>
      <c r="C447" s="10" t="s">
        <v>65</v>
      </c>
      <c r="D447" s="141" t="s">
        <v>1509</v>
      </c>
      <c r="E447" s="173">
        <v>5184</v>
      </c>
      <c r="F447" s="153">
        <v>144</v>
      </c>
      <c r="G447" s="34"/>
      <c r="H447" s="34"/>
      <c r="I447" s="37"/>
      <c r="J447" s="47"/>
      <c r="K447" s="35"/>
    </row>
    <row r="448" spans="1:11" customFormat="1" x14ac:dyDescent="0.25">
      <c r="A448" s="244">
        <v>44321</v>
      </c>
      <c r="B448" s="32">
        <f t="shared" si="18"/>
        <v>44321</v>
      </c>
      <c r="C448" s="10" t="s">
        <v>66</v>
      </c>
      <c r="D448" s="141" t="s">
        <v>2603</v>
      </c>
      <c r="E448" s="173">
        <v>38309.760000000002</v>
      </c>
      <c r="F448" s="153">
        <v>432</v>
      </c>
      <c r="G448" s="34"/>
      <c r="H448" s="34"/>
      <c r="I448" s="37"/>
      <c r="J448" s="47"/>
      <c r="K448" s="35"/>
    </row>
    <row r="449" spans="1:11" customFormat="1" x14ac:dyDescent="0.25">
      <c r="A449" s="73">
        <v>44508</v>
      </c>
      <c r="B449" s="32">
        <f t="shared" si="18"/>
        <v>44508</v>
      </c>
      <c r="C449" s="10" t="s">
        <v>67</v>
      </c>
      <c r="D449" s="141" t="s">
        <v>1557</v>
      </c>
      <c r="E449" s="173">
        <v>51972.6</v>
      </c>
      <c r="F449" s="153">
        <v>194</v>
      </c>
      <c r="G449" s="34"/>
      <c r="H449" s="34"/>
      <c r="I449" s="37"/>
      <c r="J449" s="47"/>
      <c r="K449" s="35"/>
    </row>
    <row r="450" spans="1:11" customFormat="1" x14ac:dyDescent="0.25">
      <c r="A450" s="73">
        <v>44717</v>
      </c>
      <c r="B450" s="32">
        <f t="shared" si="18"/>
        <v>44717</v>
      </c>
      <c r="C450" s="10" t="s">
        <v>68</v>
      </c>
      <c r="D450" s="141" t="s">
        <v>2604</v>
      </c>
      <c r="E450" s="173">
        <v>5400</v>
      </c>
      <c r="F450" s="153">
        <v>12</v>
      </c>
      <c r="G450" s="34"/>
      <c r="H450" s="34"/>
      <c r="I450" s="37"/>
      <c r="J450" s="47"/>
      <c r="K450" s="35"/>
    </row>
    <row r="451" spans="1:11" customFormat="1" x14ac:dyDescent="0.25">
      <c r="A451" s="244">
        <v>44321</v>
      </c>
      <c r="B451" s="32">
        <f t="shared" si="18"/>
        <v>44321</v>
      </c>
      <c r="C451" s="10" t="s">
        <v>70</v>
      </c>
      <c r="D451" s="141" t="s">
        <v>1558</v>
      </c>
      <c r="E451" s="173">
        <v>72252</v>
      </c>
      <c r="F451" s="153">
        <v>446</v>
      </c>
      <c r="G451" s="34"/>
      <c r="H451" s="34"/>
      <c r="I451" s="37"/>
      <c r="J451" s="47"/>
      <c r="K451" s="35"/>
    </row>
    <row r="452" spans="1:11" customFormat="1" x14ac:dyDescent="0.25">
      <c r="A452" s="244">
        <v>44321</v>
      </c>
      <c r="B452" s="32">
        <f t="shared" si="18"/>
        <v>44321</v>
      </c>
      <c r="C452" s="10" t="s">
        <v>72</v>
      </c>
      <c r="D452" s="141" t="s">
        <v>2605</v>
      </c>
      <c r="E452" s="173">
        <v>17822</v>
      </c>
      <c r="F452" s="153">
        <v>14</v>
      </c>
      <c r="G452" s="34"/>
      <c r="H452" s="34"/>
      <c r="I452" s="37"/>
      <c r="J452" s="47"/>
      <c r="K452" s="35"/>
    </row>
    <row r="453" spans="1:11" customFormat="1" x14ac:dyDescent="0.25">
      <c r="A453" s="244">
        <v>44321</v>
      </c>
      <c r="B453" s="32">
        <f t="shared" si="18"/>
        <v>44321</v>
      </c>
      <c r="C453" s="10" t="s">
        <v>73</v>
      </c>
      <c r="D453" s="141" t="s">
        <v>2606</v>
      </c>
      <c r="E453" s="173">
        <v>2846.25</v>
      </c>
      <c r="F453" s="153">
        <v>45</v>
      </c>
      <c r="G453" s="34"/>
      <c r="H453" s="34"/>
      <c r="I453" s="37"/>
      <c r="J453" s="47"/>
      <c r="K453" s="35"/>
    </row>
    <row r="454" spans="1:11" customFormat="1" x14ac:dyDescent="0.25">
      <c r="A454" s="244">
        <v>44321</v>
      </c>
      <c r="B454" s="32">
        <f t="shared" si="18"/>
        <v>44321</v>
      </c>
      <c r="C454" s="10" t="s">
        <v>74</v>
      </c>
      <c r="D454" s="141" t="s">
        <v>2607</v>
      </c>
      <c r="E454" s="173">
        <v>10440</v>
      </c>
      <c r="F454" s="153">
        <v>90</v>
      </c>
      <c r="G454" s="34"/>
      <c r="H454" s="34"/>
      <c r="I454" s="37"/>
      <c r="J454" s="47"/>
      <c r="K454" s="35"/>
    </row>
    <row r="455" spans="1:11" customFormat="1" x14ac:dyDescent="0.25">
      <c r="A455" s="244">
        <v>44321</v>
      </c>
      <c r="B455" s="32">
        <f t="shared" si="18"/>
        <v>44321</v>
      </c>
      <c r="C455" s="10" t="s">
        <v>75</v>
      </c>
      <c r="D455" s="141" t="s">
        <v>2608</v>
      </c>
      <c r="E455" s="173">
        <v>38700</v>
      </c>
      <c r="F455" s="153">
        <v>258</v>
      </c>
      <c r="G455" s="34"/>
      <c r="H455" s="34"/>
      <c r="I455" s="37"/>
      <c r="J455" s="47"/>
      <c r="K455" s="35"/>
    </row>
    <row r="456" spans="1:11" customFormat="1" x14ac:dyDescent="0.25">
      <c r="A456" s="244">
        <v>44321</v>
      </c>
      <c r="B456" s="32">
        <f t="shared" si="18"/>
        <v>44321</v>
      </c>
      <c r="C456" s="10" t="s">
        <v>76</v>
      </c>
      <c r="D456" s="141" t="s">
        <v>2609</v>
      </c>
      <c r="E456" s="173">
        <v>26208</v>
      </c>
      <c r="F456" s="153">
        <v>117</v>
      </c>
      <c r="G456" s="34"/>
      <c r="H456" s="34"/>
      <c r="I456" s="37"/>
      <c r="J456" s="47"/>
      <c r="K456" s="35"/>
    </row>
    <row r="457" spans="1:11" customFormat="1" x14ac:dyDescent="0.25">
      <c r="A457" s="244">
        <v>44321</v>
      </c>
      <c r="B457" s="32">
        <f t="shared" si="18"/>
        <v>44321</v>
      </c>
      <c r="C457" s="10" t="s">
        <v>77</v>
      </c>
      <c r="D457" s="141" t="s">
        <v>2610</v>
      </c>
      <c r="E457" s="173">
        <v>2760</v>
      </c>
      <c r="F457" s="153">
        <v>16</v>
      </c>
      <c r="G457" s="34"/>
      <c r="H457" s="34"/>
      <c r="I457" s="37"/>
      <c r="J457" s="47"/>
      <c r="K457" s="35"/>
    </row>
    <row r="458" spans="1:11" customFormat="1" x14ac:dyDescent="0.25">
      <c r="A458" s="244">
        <v>44321</v>
      </c>
      <c r="B458" s="32">
        <f t="shared" si="18"/>
        <v>44321</v>
      </c>
      <c r="C458" s="10" t="s">
        <v>78</v>
      </c>
      <c r="D458" s="141" t="s">
        <v>2611</v>
      </c>
      <c r="E458" s="173">
        <v>4104</v>
      </c>
      <c r="F458" s="153">
        <v>38</v>
      </c>
      <c r="G458" s="34"/>
      <c r="H458" s="34"/>
      <c r="I458" s="37"/>
      <c r="J458" s="47"/>
      <c r="K458" s="35"/>
    </row>
    <row r="459" spans="1:11" customFormat="1" x14ac:dyDescent="0.25">
      <c r="A459" s="73">
        <v>44717</v>
      </c>
      <c r="B459" s="32">
        <f t="shared" si="18"/>
        <v>44717</v>
      </c>
      <c r="C459" s="10" t="s">
        <v>80</v>
      </c>
      <c r="D459" s="141" t="s">
        <v>2612</v>
      </c>
      <c r="E459" s="173">
        <v>1142.8499999999999</v>
      </c>
      <c r="F459" s="153">
        <v>3</v>
      </c>
      <c r="G459" s="34"/>
      <c r="H459" s="34"/>
      <c r="I459" s="37"/>
      <c r="J459" s="47"/>
      <c r="K459" s="35"/>
    </row>
    <row r="460" spans="1:11" customFormat="1" x14ac:dyDescent="0.25">
      <c r="A460" s="73">
        <v>44717</v>
      </c>
      <c r="B460" s="32">
        <f t="shared" si="18"/>
        <v>44717</v>
      </c>
      <c r="C460" s="10" t="s">
        <v>81</v>
      </c>
      <c r="D460" s="141" t="s">
        <v>2613</v>
      </c>
      <c r="E460" s="173">
        <v>5250</v>
      </c>
      <c r="F460" s="153">
        <v>15</v>
      </c>
      <c r="G460" s="34"/>
      <c r="H460" s="34"/>
      <c r="I460" s="37"/>
      <c r="J460" s="47"/>
      <c r="K460" s="35"/>
    </row>
    <row r="461" spans="1:11" customFormat="1" x14ac:dyDescent="0.25">
      <c r="A461" s="244">
        <v>44321</v>
      </c>
      <c r="B461" s="32">
        <f t="shared" si="18"/>
        <v>44321</v>
      </c>
      <c r="C461" s="10" t="s">
        <v>83</v>
      </c>
      <c r="D461" s="141" t="s">
        <v>2614</v>
      </c>
      <c r="E461" s="173">
        <v>1663.2</v>
      </c>
      <c r="F461" s="153">
        <v>14</v>
      </c>
      <c r="G461" s="34"/>
      <c r="H461" s="34"/>
      <c r="I461" s="37"/>
      <c r="J461" s="47"/>
      <c r="K461" s="35"/>
    </row>
    <row r="462" spans="1:11" customFormat="1" x14ac:dyDescent="0.25">
      <c r="A462" s="244">
        <v>44321</v>
      </c>
      <c r="B462" s="32">
        <f t="shared" si="18"/>
        <v>44321</v>
      </c>
      <c r="C462" s="10" t="s">
        <v>84</v>
      </c>
      <c r="D462" s="141" t="s">
        <v>1510</v>
      </c>
      <c r="E462" s="173">
        <v>21560</v>
      </c>
      <c r="F462" s="153">
        <v>176</v>
      </c>
      <c r="G462" s="34"/>
      <c r="H462" s="34"/>
      <c r="I462" s="37"/>
      <c r="J462" s="47"/>
      <c r="K462" s="35"/>
    </row>
    <row r="463" spans="1:11" customFormat="1" x14ac:dyDescent="0.25">
      <c r="A463" s="244">
        <v>44321</v>
      </c>
      <c r="B463" s="32">
        <f t="shared" si="18"/>
        <v>44321</v>
      </c>
      <c r="C463" s="10" t="s">
        <v>85</v>
      </c>
      <c r="D463" s="141" t="s">
        <v>2615</v>
      </c>
      <c r="E463" s="173">
        <v>84000</v>
      </c>
      <c r="F463" s="153">
        <v>240</v>
      </c>
      <c r="G463" s="34"/>
      <c r="H463" s="34"/>
      <c r="I463" s="37"/>
      <c r="J463" s="47"/>
      <c r="K463" s="35"/>
    </row>
    <row r="464" spans="1:11" customFormat="1" x14ac:dyDescent="0.25">
      <c r="A464" s="244">
        <v>44321</v>
      </c>
      <c r="B464" s="32">
        <f t="shared" si="18"/>
        <v>44321</v>
      </c>
      <c r="C464" s="10" t="s">
        <v>87</v>
      </c>
      <c r="D464" s="141" t="s">
        <v>2616</v>
      </c>
      <c r="E464" s="173">
        <v>27577.600000000002</v>
      </c>
      <c r="F464" s="153">
        <v>62</v>
      </c>
      <c r="G464" s="34"/>
      <c r="H464" s="34"/>
      <c r="I464" s="37"/>
      <c r="J464" s="47"/>
      <c r="K464" s="35"/>
    </row>
    <row r="465" spans="1:11" customFormat="1" x14ac:dyDescent="0.25">
      <c r="A465" s="244">
        <v>44321</v>
      </c>
      <c r="B465" s="32">
        <f t="shared" si="18"/>
        <v>44321</v>
      </c>
      <c r="C465" s="10" t="s">
        <v>88</v>
      </c>
      <c r="D465" s="141" t="s">
        <v>2617</v>
      </c>
      <c r="E465" s="173">
        <v>1380000</v>
      </c>
      <c r="F465" s="153">
        <v>1150</v>
      </c>
      <c r="G465" s="34"/>
      <c r="H465" s="34"/>
      <c r="I465" s="37"/>
      <c r="J465" s="47"/>
      <c r="K465" s="35"/>
    </row>
    <row r="466" spans="1:11" customFormat="1" x14ac:dyDescent="0.25">
      <c r="A466" s="244">
        <v>44321</v>
      </c>
      <c r="B466" s="32">
        <f t="shared" si="18"/>
        <v>44321</v>
      </c>
      <c r="C466" s="10" t="s">
        <v>89</v>
      </c>
      <c r="D466" s="141" t="s">
        <v>1559</v>
      </c>
      <c r="E466" s="173">
        <v>3500</v>
      </c>
      <c r="F466" s="153">
        <v>70</v>
      </c>
      <c r="G466" s="34"/>
      <c r="H466" s="34"/>
      <c r="I466" s="37"/>
      <c r="J466" s="47"/>
      <c r="K466" s="35"/>
    </row>
    <row r="467" spans="1:11" customFormat="1" x14ac:dyDescent="0.25">
      <c r="A467" s="244">
        <v>44321</v>
      </c>
      <c r="B467" s="32">
        <f t="shared" si="18"/>
        <v>44321</v>
      </c>
      <c r="C467" s="10" t="s">
        <v>90</v>
      </c>
      <c r="D467" s="141" t="s">
        <v>2618</v>
      </c>
      <c r="E467" s="173">
        <v>1125</v>
      </c>
      <c r="F467" s="153">
        <v>20</v>
      </c>
      <c r="G467" s="34"/>
      <c r="H467" s="34"/>
      <c r="I467" s="37"/>
      <c r="J467" s="47"/>
      <c r="K467" s="35"/>
    </row>
    <row r="468" spans="1:11" customFormat="1" x14ac:dyDescent="0.25">
      <c r="A468" s="244">
        <v>44321</v>
      </c>
      <c r="B468" s="32">
        <f t="shared" si="18"/>
        <v>44321</v>
      </c>
      <c r="C468" s="10" t="s">
        <v>91</v>
      </c>
      <c r="D468" s="141" t="s">
        <v>1560</v>
      </c>
      <c r="E468" s="173">
        <v>495</v>
      </c>
      <c r="F468" s="153">
        <v>9</v>
      </c>
      <c r="G468" s="34"/>
      <c r="H468" s="34"/>
      <c r="I468" s="37"/>
      <c r="J468" s="47"/>
      <c r="K468" s="35"/>
    </row>
    <row r="469" spans="1:11" customFormat="1" x14ac:dyDescent="0.25">
      <c r="A469" s="244">
        <v>44321</v>
      </c>
      <c r="B469" s="32">
        <f t="shared" si="17"/>
        <v>44321</v>
      </c>
      <c r="C469" s="10" t="s">
        <v>93</v>
      </c>
      <c r="D469" s="141" t="s">
        <v>2619</v>
      </c>
      <c r="E469" s="173">
        <v>2514.2400000000002</v>
      </c>
      <c r="F469" s="153">
        <v>12</v>
      </c>
      <c r="G469" s="34"/>
      <c r="H469" s="34"/>
      <c r="I469" s="37"/>
      <c r="J469" s="47"/>
      <c r="K469" s="35"/>
    </row>
    <row r="470" spans="1:11" customFormat="1" x14ac:dyDescent="0.25">
      <c r="A470" s="244">
        <v>44321</v>
      </c>
      <c r="B470" s="32">
        <f t="shared" si="17"/>
        <v>44321</v>
      </c>
      <c r="C470" s="10" t="s">
        <v>94</v>
      </c>
      <c r="D470" s="141" t="s">
        <v>2620</v>
      </c>
      <c r="E470" s="173">
        <v>9504.9600000000009</v>
      </c>
      <c r="F470" s="153">
        <v>48</v>
      </c>
      <c r="G470" s="34"/>
      <c r="H470" s="34"/>
      <c r="I470" s="37"/>
      <c r="J470" s="47"/>
      <c r="K470" s="35"/>
    </row>
    <row r="471" spans="1:11" customFormat="1" x14ac:dyDescent="0.25">
      <c r="A471" s="244">
        <v>44321</v>
      </c>
      <c r="B471" s="32">
        <f t="shared" si="17"/>
        <v>44321</v>
      </c>
      <c r="C471" s="10" t="s">
        <v>95</v>
      </c>
      <c r="D471" s="141" t="s">
        <v>2621</v>
      </c>
      <c r="E471" s="173">
        <v>73920</v>
      </c>
      <c r="F471" s="153">
        <v>66</v>
      </c>
      <c r="G471" s="34"/>
      <c r="H471" s="34"/>
      <c r="I471" s="37"/>
      <c r="J471" s="47"/>
      <c r="K471" s="35"/>
    </row>
    <row r="472" spans="1:11" customFormat="1" x14ac:dyDescent="0.25">
      <c r="A472" s="244">
        <v>44321</v>
      </c>
      <c r="B472" s="32">
        <f t="shared" si="17"/>
        <v>44321</v>
      </c>
      <c r="C472" s="10" t="s">
        <v>97</v>
      </c>
      <c r="D472" s="141" t="s">
        <v>2622</v>
      </c>
      <c r="E472" s="173">
        <v>13460.720000000001</v>
      </c>
      <c r="F472" s="153">
        <v>86</v>
      </c>
      <c r="G472" s="34"/>
      <c r="H472" s="34"/>
      <c r="I472" s="37"/>
      <c r="J472" s="47"/>
      <c r="K472" s="35"/>
    </row>
    <row r="473" spans="1:11" customFormat="1" x14ac:dyDescent="0.25">
      <c r="A473" s="244">
        <v>45018</v>
      </c>
      <c r="B473" s="32">
        <f t="shared" si="17"/>
        <v>45018</v>
      </c>
      <c r="C473" s="10" t="s">
        <v>98</v>
      </c>
      <c r="D473" s="141" t="s">
        <v>2623</v>
      </c>
      <c r="E473" s="173">
        <v>42751.8</v>
      </c>
      <c r="F473" s="153">
        <v>1134</v>
      </c>
      <c r="G473" s="34"/>
      <c r="H473" s="34"/>
      <c r="I473" s="37"/>
      <c r="J473" s="47"/>
      <c r="K473" s="35"/>
    </row>
    <row r="474" spans="1:11" customFormat="1" x14ac:dyDescent="0.25">
      <c r="A474" s="244">
        <v>45050</v>
      </c>
      <c r="B474" s="32">
        <f t="shared" si="17"/>
        <v>45050</v>
      </c>
      <c r="C474" s="10" t="s">
        <v>100</v>
      </c>
      <c r="D474" s="141" t="s">
        <v>1511</v>
      </c>
      <c r="E474" s="173">
        <v>16936.98</v>
      </c>
      <c r="F474" s="153">
        <v>38</v>
      </c>
      <c r="G474" s="34"/>
      <c r="H474" s="34"/>
      <c r="I474" s="37"/>
      <c r="J474" s="47"/>
      <c r="K474" s="35"/>
    </row>
    <row r="475" spans="1:11" customFormat="1" x14ac:dyDescent="0.25">
      <c r="A475" s="244">
        <v>45081</v>
      </c>
      <c r="B475" s="32">
        <f t="shared" si="17"/>
        <v>45081</v>
      </c>
      <c r="C475" s="10" t="s">
        <v>101</v>
      </c>
      <c r="D475" s="141" t="s">
        <v>2624</v>
      </c>
      <c r="E475" s="173">
        <v>15422.4</v>
      </c>
      <c r="F475" s="153">
        <v>238</v>
      </c>
      <c r="G475" s="34"/>
      <c r="H475" s="34"/>
      <c r="I475" s="37"/>
      <c r="J475" s="47"/>
      <c r="K475" s="35"/>
    </row>
    <row r="476" spans="1:11" customFormat="1" x14ac:dyDescent="0.25">
      <c r="A476" s="244">
        <v>45081</v>
      </c>
      <c r="B476" s="32">
        <f t="shared" si="17"/>
        <v>45081</v>
      </c>
      <c r="C476" s="10" t="s">
        <v>103</v>
      </c>
      <c r="D476" s="141" t="s">
        <v>1562</v>
      </c>
      <c r="E476" s="173">
        <v>21007.35</v>
      </c>
      <c r="F476" s="153">
        <v>247</v>
      </c>
      <c r="G476" s="34"/>
      <c r="H476" s="34"/>
      <c r="I476" s="37"/>
      <c r="J476" s="47"/>
      <c r="K476" s="35"/>
    </row>
    <row r="477" spans="1:11" customFormat="1" x14ac:dyDescent="0.25">
      <c r="A477" s="244">
        <v>45081</v>
      </c>
      <c r="B477" s="32">
        <f t="shared" si="17"/>
        <v>45081</v>
      </c>
      <c r="C477" s="10" t="s">
        <v>104</v>
      </c>
      <c r="D477" s="141" t="s">
        <v>1512</v>
      </c>
      <c r="E477" s="173">
        <v>63033.599999999999</v>
      </c>
      <c r="F477" s="153">
        <v>672</v>
      </c>
      <c r="G477" s="34"/>
      <c r="H477" s="34"/>
      <c r="I477" s="37"/>
      <c r="J477" s="47"/>
      <c r="K477" s="35"/>
    </row>
    <row r="478" spans="1:11" customFormat="1" x14ac:dyDescent="0.25">
      <c r="A478" s="244">
        <v>45050</v>
      </c>
      <c r="B478" s="32">
        <f t="shared" si="17"/>
        <v>45050</v>
      </c>
      <c r="C478" s="10" t="s">
        <v>108</v>
      </c>
      <c r="D478" s="141" t="s">
        <v>2625</v>
      </c>
      <c r="E478" s="173">
        <v>7000</v>
      </c>
      <c r="F478" s="153">
        <v>10</v>
      </c>
      <c r="G478" s="34"/>
      <c r="H478" s="34"/>
      <c r="I478" s="37"/>
      <c r="J478" s="47"/>
      <c r="K478" s="35"/>
    </row>
    <row r="479" spans="1:11" customFormat="1" x14ac:dyDescent="0.25">
      <c r="A479" s="244">
        <v>45081</v>
      </c>
      <c r="B479" s="32">
        <f t="shared" si="17"/>
        <v>45081</v>
      </c>
      <c r="C479" s="10" t="s">
        <v>109</v>
      </c>
      <c r="D479" s="141" t="s">
        <v>1513</v>
      </c>
      <c r="E479" s="173">
        <v>4062</v>
      </c>
      <c r="F479" s="153">
        <v>6</v>
      </c>
      <c r="G479" s="34"/>
      <c r="H479" s="34"/>
      <c r="I479" s="37"/>
      <c r="J479" s="47"/>
      <c r="K479" s="35"/>
    </row>
    <row r="480" spans="1:11" customFormat="1" x14ac:dyDescent="0.25">
      <c r="A480" s="244">
        <v>45081</v>
      </c>
      <c r="B480" s="32">
        <f t="shared" si="17"/>
        <v>45081</v>
      </c>
      <c r="C480" s="10" t="s">
        <v>113</v>
      </c>
      <c r="D480" s="141" t="s">
        <v>2626</v>
      </c>
      <c r="E480" s="173">
        <v>9188.4</v>
      </c>
      <c r="F480" s="153">
        <v>62</v>
      </c>
      <c r="G480" s="34"/>
      <c r="H480" s="34"/>
      <c r="I480" s="37"/>
      <c r="J480" s="47"/>
      <c r="K480" s="35"/>
    </row>
    <row r="481" spans="1:11" customFormat="1" x14ac:dyDescent="0.25">
      <c r="A481" s="244">
        <v>45081</v>
      </c>
      <c r="B481" s="32">
        <f t="shared" si="17"/>
        <v>45081</v>
      </c>
      <c r="C481" s="10" t="s">
        <v>114</v>
      </c>
      <c r="D481" s="141" t="s">
        <v>2627</v>
      </c>
      <c r="E481" s="173">
        <v>35977.980000000003</v>
      </c>
      <c r="F481" s="153">
        <v>87</v>
      </c>
      <c r="G481" s="34"/>
      <c r="H481" s="34"/>
      <c r="I481" s="37"/>
      <c r="J481" s="47"/>
      <c r="K481" s="35"/>
    </row>
    <row r="482" spans="1:11" customFormat="1" x14ac:dyDescent="0.25">
      <c r="A482" s="244">
        <v>45081</v>
      </c>
      <c r="B482" s="32">
        <f t="shared" si="17"/>
        <v>45081</v>
      </c>
      <c r="C482" s="10" t="s">
        <v>115</v>
      </c>
      <c r="D482" s="141" t="s">
        <v>2628</v>
      </c>
      <c r="E482" s="173">
        <v>7216</v>
      </c>
      <c r="F482" s="153">
        <v>16</v>
      </c>
      <c r="G482" s="34"/>
      <c r="H482" s="34"/>
      <c r="I482" s="37"/>
      <c r="J482" s="47"/>
      <c r="K482" s="35"/>
    </row>
    <row r="483" spans="1:11" customFormat="1" x14ac:dyDescent="0.25">
      <c r="A483" s="244">
        <v>45048</v>
      </c>
      <c r="B483" s="32">
        <f t="shared" si="17"/>
        <v>45048</v>
      </c>
      <c r="C483" s="10" t="s">
        <v>116</v>
      </c>
      <c r="D483" s="141" t="s">
        <v>988</v>
      </c>
      <c r="E483" s="173">
        <v>4875</v>
      </c>
      <c r="F483" s="153">
        <v>10</v>
      </c>
      <c r="G483" s="34"/>
      <c r="H483" s="34"/>
      <c r="I483" s="37"/>
      <c r="J483" s="47"/>
      <c r="K483" s="35"/>
    </row>
    <row r="484" spans="1:11" customFormat="1" x14ac:dyDescent="0.25">
      <c r="A484" s="244">
        <v>45048</v>
      </c>
      <c r="B484" s="32">
        <f t="shared" si="17"/>
        <v>45048</v>
      </c>
      <c r="C484" s="10" t="s">
        <v>117</v>
      </c>
      <c r="D484" s="141" t="s">
        <v>2629</v>
      </c>
      <c r="E484" s="173">
        <v>448.5</v>
      </c>
      <c r="F484" s="153">
        <v>15</v>
      </c>
      <c r="G484" s="34"/>
      <c r="H484" s="34"/>
      <c r="I484" s="37"/>
      <c r="J484" s="47"/>
      <c r="K484" s="35"/>
    </row>
    <row r="485" spans="1:11" customFormat="1" x14ac:dyDescent="0.25">
      <c r="A485" s="244">
        <v>45048</v>
      </c>
      <c r="B485" s="32">
        <f t="shared" si="17"/>
        <v>45048</v>
      </c>
      <c r="C485" s="10" t="s">
        <v>119</v>
      </c>
      <c r="D485" s="141" t="s">
        <v>2630</v>
      </c>
      <c r="E485" s="173">
        <v>4248</v>
      </c>
      <c r="F485" s="153">
        <v>18</v>
      </c>
      <c r="G485" s="34"/>
      <c r="H485" s="34"/>
      <c r="I485" s="37"/>
      <c r="J485" s="47"/>
      <c r="K485" s="35"/>
    </row>
    <row r="486" spans="1:11" customFormat="1" x14ac:dyDescent="0.25">
      <c r="A486" s="244">
        <v>45050</v>
      </c>
      <c r="B486" s="32">
        <f t="shared" si="17"/>
        <v>45050</v>
      </c>
      <c r="C486" s="10" t="s">
        <v>121</v>
      </c>
      <c r="D486" s="141" t="s">
        <v>2631</v>
      </c>
      <c r="E486" s="173">
        <v>3678.4</v>
      </c>
      <c r="F486" s="153">
        <v>19</v>
      </c>
      <c r="G486" s="34"/>
      <c r="H486" s="34"/>
      <c r="I486" s="37"/>
      <c r="J486" s="47"/>
      <c r="K486" s="35"/>
    </row>
    <row r="487" spans="1:11" customFormat="1" x14ac:dyDescent="0.25">
      <c r="A487" s="244">
        <v>45048</v>
      </c>
      <c r="B487" s="32">
        <f t="shared" ref="B487:B530" si="19">+A487</f>
        <v>45048</v>
      </c>
      <c r="C487" s="10" t="s">
        <v>123</v>
      </c>
      <c r="D487" s="141" t="s">
        <v>2632</v>
      </c>
      <c r="E487" s="173">
        <v>1680</v>
      </c>
      <c r="F487" s="153">
        <v>24</v>
      </c>
      <c r="G487" s="34"/>
      <c r="H487" s="34"/>
      <c r="I487" s="37"/>
      <c r="J487" s="47"/>
      <c r="K487" s="35"/>
    </row>
    <row r="488" spans="1:11" customFormat="1" x14ac:dyDescent="0.25">
      <c r="A488" s="244">
        <v>45048</v>
      </c>
      <c r="B488" s="32">
        <f t="shared" si="19"/>
        <v>45048</v>
      </c>
      <c r="C488" s="10" t="s">
        <v>126</v>
      </c>
      <c r="D488" s="141" t="s">
        <v>2633</v>
      </c>
      <c r="E488" s="173">
        <v>41652</v>
      </c>
      <c r="F488" s="153">
        <v>78</v>
      </c>
      <c r="G488" s="34"/>
      <c r="H488" s="34"/>
      <c r="I488" s="37"/>
      <c r="J488" s="47"/>
      <c r="K488" s="35"/>
    </row>
    <row r="489" spans="1:11" customFormat="1" x14ac:dyDescent="0.25">
      <c r="A489" s="244">
        <v>45048</v>
      </c>
      <c r="B489" s="32">
        <f t="shared" si="19"/>
        <v>45048</v>
      </c>
      <c r="C489" s="10" t="s">
        <v>127</v>
      </c>
      <c r="D489" s="141" t="s">
        <v>2634</v>
      </c>
      <c r="E489" s="173">
        <v>4248</v>
      </c>
      <c r="F489" s="153">
        <v>36</v>
      </c>
      <c r="G489" s="34"/>
      <c r="H489" s="34"/>
      <c r="I489" s="37"/>
      <c r="J489" s="47"/>
      <c r="K489" s="35"/>
    </row>
    <row r="490" spans="1:11" customFormat="1" x14ac:dyDescent="0.25">
      <c r="A490" s="244">
        <v>45048</v>
      </c>
      <c r="B490" s="32">
        <f t="shared" si="19"/>
        <v>45048</v>
      </c>
      <c r="C490" s="10" t="s">
        <v>129</v>
      </c>
      <c r="D490" s="141" t="s">
        <v>2635</v>
      </c>
      <c r="E490" s="173">
        <v>17651.400000000001</v>
      </c>
      <c r="F490" s="153">
        <v>186</v>
      </c>
      <c r="G490" s="34"/>
      <c r="H490" s="34"/>
      <c r="I490" s="37"/>
      <c r="J490" s="47"/>
      <c r="K490" s="35"/>
    </row>
    <row r="491" spans="1:11" customFormat="1" x14ac:dyDescent="0.25">
      <c r="A491" s="244">
        <v>45048</v>
      </c>
      <c r="B491" s="32">
        <f t="shared" si="19"/>
        <v>45048</v>
      </c>
      <c r="C491" s="10" t="s">
        <v>131</v>
      </c>
      <c r="D491" s="141" t="s">
        <v>2636</v>
      </c>
      <c r="E491" s="173">
        <v>26812.800000000003</v>
      </c>
      <c r="F491" s="153">
        <v>360</v>
      </c>
      <c r="G491" s="34"/>
      <c r="H491" s="34"/>
      <c r="I491" s="37"/>
      <c r="J491" s="47"/>
      <c r="K491" s="35"/>
    </row>
    <row r="492" spans="1:11" customFormat="1" x14ac:dyDescent="0.25">
      <c r="A492" s="244">
        <v>45050</v>
      </c>
      <c r="B492" s="32">
        <f t="shared" si="19"/>
        <v>45050</v>
      </c>
      <c r="C492" s="10" t="s">
        <v>132</v>
      </c>
      <c r="D492" s="141" t="s">
        <v>2637</v>
      </c>
      <c r="E492" s="173">
        <v>2216.5</v>
      </c>
      <c r="F492" s="153">
        <v>11</v>
      </c>
      <c r="G492" s="34"/>
      <c r="H492" s="34"/>
      <c r="I492" s="37"/>
      <c r="J492" s="47"/>
      <c r="K492" s="35"/>
    </row>
    <row r="493" spans="1:11" customFormat="1" x14ac:dyDescent="0.25">
      <c r="A493" s="244">
        <v>45050</v>
      </c>
      <c r="B493" s="32">
        <f t="shared" si="19"/>
        <v>45050</v>
      </c>
      <c r="C493" s="10" t="s">
        <v>133</v>
      </c>
      <c r="D493" s="141" t="s">
        <v>2638</v>
      </c>
      <c r="E493" s="173">
        <v>10800</v>
      </c>
      <c r="F493" s="153">
        <v>18</v>
      </c>
      <c r="G493" s="34"/>
      <c r="H493" s="34"/>
      <c r="I493" s="37"/>
      <c r="J493" s="47"/>
      <c r="K493" s="35"/>
    </row>
    <row r="494" spans="1:11" customFormat="1" x14ac:dyDescent="0.25">
      <c r="A494" s="244">
        <v>45050</v>
      </c>
      <c r="B494" s="32">
        <f t="shared" si="19"/>
        <v>45050</v>
      </c>
      <c r="C494" s="10" t="s">
        <v>134</v>
      </c>
      <c r="D494" s="141" t="s">
        <v>1420</v>
      </c>
      <c r="E494" s="173">
        <v>17920</v>
      </c>
      <c r="F494" s="153">
        <v>800</v>
      </c>
      <c r="G494" s="34"/>
      <c r="H494" s="34"/>
      <c r="I494" s="37"/>
      <c r="J494" s="47"/>
      <c r="K494" s="35"/>
    </row>
    <row r="495" spans="1:11" customFormat="1" x14ac:dyDescent="0.25">
      <c r="A495" s="244">
        <v>45050</v>
      </c>
      <c r="B495" s="32">
        <f t="shared" si="19"/>
        <v>45050</v>
      </c>
      <c r="C495" s="10" t="s">
        <v>136</v>
      </c>
      <c r="D495" s="141" t="s">
        <v>653</v>
      </c>
      <c r="E495" s="173">
        <v>24782.65</v>
      </c>
      <c r="F495" s="153">
        <v>95</v>
      </c>
      <c r="G495" s="34"/>
      <c r="H495" s="34"/>
      <c r="I495" s="37"/>
      <c r="J495" s="47"/>
      <c r="K495" s="35"/>
    </row>
    <row r="496" spans="1:11" customFormat="1" x14ac:dyDescent="0.25">
      <c r="A496" s="244">
        <v>45050</v>
      </c>
      <c r="B496" s="32">
        <f t="shared" si="19"/>
        <v>45050</v>
      </c>
      <c r="C496" s="10" t="s">
        <v>138</v>
      </c>
      <c r="D496" s="141" t="s">
        <v>2639</v>
      </c>
      <c r="E496" s="173">
        <v>14144</v>
      </c>
      <c r="F496" s="153">
        <v>68</v>
      </c>
      <c r="G496" s="34"/>
      <c r="H496" s="34"/>
      <c r="I496" s="37"/>
      <c r="J496" s="47"/>
      <c r="K496" s="35"/>
    </row>
    <row r="497" spans="1:11" customFormat="1" x14ac:dyDescent="0.25">
      <c r="A497" s="244">
        <v>45050</v>
      </c>
      <c r="B497" s="32">
        <f t="shared" si="19"/>
        <v>45050</v>
      </c>
      <c r="C497" s="10" t="s">
        <v>139</v>
      </c>
      <c r="D497" s="141" t="s">
        <v>2640</v>
      </c>
      <c r="E497" s="173">
        <v>17043.599999999999</v>
      </c>
      <c r="F497" s="153">
        <v>70</v>
      </c>
      <c r="G497" s="34"/>
      <c r="H497" s="34"/>
      <c r="I497" s="37"/>
      <c r="J497" s="47"/>
      <c r="K497" s="35"/>
    </row>
    <row r="498" spans="1:11" customFormat="1" x14ac:dyDescent="0.25">
      <c r="A498" s="244">
        <v>45050</v>
      </c>
      <c r="B498" s="32">
        <f t="shared" si="19"/>
        <v>45050</v>
      </c>
      <c r="C498" s="10" t="s">
        <v>142</v>
      </c>
      <c r="D498" s="141" t="s">
        <v>2641</v>
      </c>
      <c r="E498" s="173">
        <v>7344</v>
      </c>
      <c r="F498" s="153">
        <v>24</v>
      </c>
      <c r="G498" s="34"/>
      <c r="H498" s="34"/>
      <c r="I498" s="37"/>
      <c r="J498" s="47"/>
      <c r="K498" s="35"/>
    </row>
    <row r="499" spans="1:11" customFormat="1" x14ac:dyDescent="0.25">
      <c r="A499" s="244">
        <v>45050</v>
      </c>
      <c r="B499" s="32">
        <f t="shared" si="19"/>
        <v>45050</v>
      </c>
      <c r="C499" s="10" t="s">
        <v>143</v>
      </c>
      <c r="D499" s="141" t="s">
        <v>2642</v>
      </c>
      <c r="E499" s="173">
        <v>3250</v>
      </c>
      <c r="F499" s="153">
        <v>13</v>
      </c>
      <c r="G499" s="34"/>
      <c r="H499" s="34"/>
      <c r="I499" s="37"/>
      <c r="J499" s="47"/>
      <c r="K499" s="35"/>
    </row>
    <row r="500" spans="1:11" customFormat="1" x14ac:dyDescent="0.25">
      <c r="A500" s="244">
        <v>45050</v>
      </c>
      <c r="B500" s="32">
        <f t="shared" si="19"/>
        <v>45050</v>
      </c>
      <c r="C500" s="10" t="s">
        <v>144</v>
      </c>
      <c r="D500" s="141" t="s">
        <v>2643</v>
      </c>
      <c r="E500" s="173">
        <v>19215</v>
      </c>
      <c r="F500" s="153">
        <v>183</v>
      </c>
      <c r="G500" s="34"/>
      <c r="H500" s="34"/>
      <c r="I500" s="37"/>
      <c r="J500" s="47"/>
      <c r="K500" s="35"/>
    </row>
    <row r="501" spans="1:11" customFormat="1" x14ac:dyDescent="0.25">
      <c r="A501" s="244">
        <v>45050</v>
      </c>
      <c r="B501" s="32">
        <f t="shared" si="19"/>
        <v>45050</v>
      </c>
      <c r="C501" s="10" t="s">
        <v>145</v>
      </c>
      <c r="D501" s="141" t="s">
        <v>2644</v>
      </c>
      <c r="E501" s="173">
        <v>14763</v>
      </c>
      <c r="F501" s="153">
        <v>37</v>
      </c>
      <c r="G501" s="34"/>
      <c r="H501" s="34"/>
      <c r="I501" s="37"/>
      <c r="J501" s="47"/>
      <c r="K501" s="35"/>
    </row>
    <row r="502" spans="1:11" customFormat="1" x14ac:dyDescent="0.25">
      <c r="A502" s="244">
        <v>45050</v>
      </c>
      <c r="B502" s="32">
        <f t="shared" si="19"/>
        <v>45050</v>
      </c>
      <c r="C502" s="10" t="s">
        <v>146</v>
      </c>
      <c r="D502" s="141" t="s">
        <v>2645</v>
      </c>
      <c r="E502" s="173">
        <v>20250.400000000001</v>
      </c>
      <c r="F502" s="153">
        <v>136</v>
      </c>
      <c r="G502" s="34"/>
      <c r="H502" s="34"/>
      <c r="I502" s="37"/>
      <c r="J502" s="47"/>
      <c r="K502" s="35"/>
    </row>
    <row r="503" spans="1:11" customFormat="1" x14ac:dyDescent="0.25">
      <c r="A503" s="244">
        <v>45050</v>
      </c>
      <c r="B503" s="32">
        <f t="shared" si="19"/>
        <v>45050</v>
      </c>
      <c r="C503" s="10" t="s">
        <v>147</v>
      </c>
      <c r="D503" s="141" t="s">
        <v>2646</v>
      </c>
      <c r="E503" s="173">
        <v>14696</v>
      </c>
      <c r="F503" s="153">
        <v>44</v>
      </c>
      <c r="G503" s="34"/>
      <c r="H503" s="34"/>
      <c r="I503" s="37"/>
      <c r="J503" s="47"/>
      <c r="K503" s="35"/>
    </row>
    <row r="504" spans="1:11" customFormat="1" x14ac:dyDescent="0.25">
      <c r="A504" s="244">
        <v>44963</v>
      </c>
      <c r="B504" s="32">
        <f t="shared" si="19"/>
        <v>44963</v>
      </c>
      <c r="C504" s="10" t="s">
        <v>148</v>
      </c>
      <c r="D504" s="141" t="s">
        <v>2647</v>
      </c>
      <c r="E504" s="173">
        <v>20725.399999999998</v>
      </c>
      <c r="F504" s="153">
        <v>346</v>
      </c>
      <c r="G504" s="34"/>
      <c r="H504" s="34"/>
      <c r="I504" s="37"/>
      <c r="J504" s="47"/>
      <c r="K504" s="35"/>
    </row>
    <row r="505" spans="1:11" customFormat="1" x14ac:dyDescent="0.25">
      <c r="A505" s="244">
        <v>44963</v>
      </c>
      <c r="B505" s="32">
        <f t="shared" si="19"/>
        <v>44963</v>
      </c>
      <c r="C505" s="10" t="s">
        <v>149</v>
      </c>
      <c r="D505" s="141" t="s">
        <v>2648</v>
      </c>
      <c r="E505" s="173">
        <v>3009</v>
      </c>
      <c r="F505" s="153">
        <v>5</v>
      </c>
      <c r="G505" s="34"/>
      <c r="H505" s="34"/>
      <c r="I505" s="37"/>
      <c r="J505" s="47"/>
      <c r="K505" s="35"/>
    </row>
    <row r="506" spans="1:11" customFormat="1" x14ac:dyDescent="0.25">
      <c r="A506" s="244">
        <v>44321</v>
      </c>
      <c r="B506" s="32">
        <f t="shared" si="19"/>
        <v>44321</v>
      </c>
      <c r="C506" s="10" t="s">
        <v>65</v>
      </c>
      <c r="D506" s="141" t="s">
        <v>2649</v>
      </c>
      <c r="E506" s="173">
        <v>1080</v>
      </c>
      <c r="F506" s="153">
        <v>6</v>
      </c>
      <c r="G506" s="34"/>
      <c r="H506" s="34"/>
      <c r="I506" s="37"/>
      <c r="J506" s="47"/>
      <c r="K506" s="35"/>
    </row>
    <row r="507" spans="1:11" customFormat="1" x14ac:dyDescent="0.25">
      <c r="A507" s="244">
        <v>44321</v>
      </c>
      <c r="B507" s="32">
        <f t="shared" si="19"/>
        <v>44321</v>
      </c>
      <c r="C507" s="10" t="s">
        <v>66</v>
      </c>
      <c r="D507" s="141" t="s">
        <v>2650</v>
      </c>
      <c r="E507" s="173">
        <v>1300</v>
      </c>
      <c r="F507" s="153">
        <v>26</v>
      </c>
      <c r="G507" s="34"/>
      <c r="H507" s="34"/>
      <c r="I507" s="37"/>
      <c r="J507" s="47"/>
      <c r="K507" s="35"/>
    </row>
    <row r="508" spans="1:11" customFormat="1" x14ac:dyDescent="0.25">
      <c r="A508" s="244">
        <v>44508</v>
      </c>
      <c r="B508" s="32">
        <f t="shared" si="19"/>
        <v>44508</v>
      </c>
      <c r="C508" s="10" t="s">
        <v>67</v>
      </c>
      <c r="D508" s="141" t="s">
        <v>1514</v>
      </c>
      <c r="E508" s="173">
        <v>61598.880000000005</v>
      </c>
      <c r="F508" s="153">
        <v>294</v>
      </c>
      <c r="G508" s="34"/>
      <c r="H508" s="34"/>
      <c r="I508" s="37"/>
      <c r="J508" s="47"/>
      <c r="K508" s="35"/>
    </row>
    <row r="509" spans="1:11" customFormat="1" x14ac:dyDescent="0.25">
      <c r="A509" s="244">
        <v>44717</v>
      </c>
      <c r="B509" s="32">
        <f t="shared" si="19"/>
        <v>44717</v>
      </c>
      <c r="C509" s="10" t="s">
        <v>68</v>
      </c>
      <c r="D509" s="141" t="s">
        <v>1515</v>
      </c>
      <c r="E509" s="173">
        <v>57618</v>
      </c>
      <c r="F509" s="153">
        <v>275</v>
      </c>
      <c r="G509" s="34"/>
      <c r="H509" s="34"/>
      <c r="I509" s="37"/>
      <c r="J509" s="47"/>
      <c r="K509" s="35"/>
    </row>
    <row r="510" spans="1:11" customFormat="1" x14ac:dyDescent="0.25">
      <c r="A510" s="244">
        <v>44321</v>
      </c>
      <c r="B510" s="32">
        <f t="shared" si="19"/>
        <v>44321</v>
      </c>
      <c r="C510" s="10" t="s">
        <v>72</v>
      </c>
      <c r="D510" s="141" t="s">
        <v>1286</v>
      </c>
      <c r="E510" s="173">
        <v>1063.75</v>
      </c>
      <c r="F510" s="153">
        <v>37</v>
      </c>
      <c r="G510" s="34"/>
      <c r="H510" s="34"/>
      <c r="I510" s="37"/>
      <c r="J510" s="47"/>
      <c r="K510" s="35"/>
    </row>
    <row r="511" spans="1:11" customFormat="1" x14ac:dyDescent="0.25">
      <c r="A511" s="244">
        <v>44321</v>
      </c>
      <c r="B511" s="32">
        <f t="shared" si="19"/>
        <v>44321</v>
      </c>
      <c r="C511" s="10" t="s">
        <v>73</v>
      </c>
      <c r="D511" s="141" t="s">
        <v>970</v>
      </c>
      <c r="E511" s="173">
        <v>22375</v>
      </c>
      <c r="F511" s="153">
        <v>25</v>
      </c>
      <c r="G511" s="34"/>
      <c r="H511" s="34"/>
      <c r="I511" s="37"/>
      <c r="J511" s="47"/>
      <c r="K511" s="35"/>
    </row>
    <row r="512" spans="1:11" customFormat="1" x14ac:dyDescent="0.25">
      <c r="A512" s="244">
        <v>44321</v>
      </c>
      <c r="B512" s="32">
        <f t="shared" si="19"/>
        <v>44321</v>
      </c>
      <c r="C512" s="10" t="s">
        <v>74</v>
      </c>
      <c r="D512" s="141" t="s">
        <v>972</v>
      </c>
      <c r="E512" s="173">
        <v>6000</v>
      </c>
      <c r="F512" s="153">
        <v>40</v>
      </c>
      <c r="G512" s="34"/>
      <c r="H512" s="34"/>
      <c r="I512" s="37"/>
      <c r="J512" s="47"/>
      <c r="K512" s="35"/>
    </row>
    <row r="513" spans="1:11" customFormat="1" x14ac:dyDescent="0.25">
      <c r="A513" s="244">
        <v>44321</v>
      </c>
      <c r="B513" s="32">
        <f t="shared" si="19"/>
        <v>44321</v>
      </c>
      <c r="C513" s="10" t="s">
        <v>75</v>
      </c>
      <c r="D513" s="141" t="s">
        <v>973</v>
      </c>
      <c r="E513" s="173">
        <v>12870</v>
      </c>
      <c r="F513" s="153">
        <v>33</v>
      </c>
      <c r="G513" s="34"/>
      <c r="H513" s="34"/>
      <c r="I513" s="37"/>
      <c r="J513" s="47"/>
      <c r="K513" s="35"/>
    </row>
    <row r="514" spans="1:11" customFormat="1" x14ac:dyDescent="0.25">
      <c r="A514" s="244">
        <v>44321</v>
      </c>
      <c r="B514" s="32">
        <f t="shared" si="19"/>
        <v>44321</v>
      </c>
      <c r="C514" s="10" t="s">
        <v>76</v>
      </c>
      <c r="D514" s="141" t="s">
        <v>974</v>
      </c>
      <c r="E514" s="173">
        <v>200</v>
      </c>
      <c r="F514" s="153">
        <v>1</v>
      </c>
      <c r="G514" s="34"/>
      <c r="H514" s="34"/>
      <c r="I514" s="37"/>
      <c r="J514" s="47"/>
      <c r="K514" s="35"/>
    </row>
    <row r="515" spans="1:11" customFormat="1" x14ac:dyDescent="0.25">
      <c r="A515" s="244">
        <v>44321</v>
      </c>
      <c r="B515" s="32">
        <f t="shared" si="19"/>
        <v>44321</v>
      </c>
      <c r="C515" s="10" t="s">
        <v>78</v>
      </c>
      <c r="D515" s="141" t="s">
        <v>1506</v>
      </c>
      <c r="E515" s="173">
        <v>1245</v>
      </c>
      <c r="F515" s="153">
        <v>83</v>
      </c>
      <c r="G515" s="34"/>
      <c r="H515" s="34"/>
      <c r="I515" s="37"/>
      <c r="J515" s="47"/>
      <c r="K515" s="35"/>
    </row>
    <row r="516" spans="1:11" customFormat="1" x14ac:dyDescent="0.25">
      <c r="A516" s="244">
        <v>44321</v>
      </c>
      <c r="B516" s="32">
        <f t="shared" si="19"/>
        <v>44321</v>
      </c>
      <c r="C516" s="10" t="s">
        <v>79</v>
      </c>
      <c r="D516" s="141" t="s">
        <v>2651</v>
      </c>
      <c r="E516" s="173">
        <v>87910</v>
      </c>
      <c r="F516" s="153">
        <v>10</v>
      </c>
      <c r="G516" s="34"/>
      <c r="H516" s="34"/>
      <c r="I516" s="37"/>
      <c r="J516" s="47"/>
      <c r="K516" s="35"/>
    </row>
    <row r="517" spans="1:11" customFormat="1" x14ac:dyDescent="0.25">
      <c r="A517" s="244">
        <v>44321</v>
      </c>
      <c r="B517" s="32">
        <f t="shared" si="19"/>
        <v>44321</v>
      </c>
      <c r="C517" s="10" t="s">
        <v>80</v>
      </c>
      <c r="D517" s="141" t="s">
        <v>2652</v>
      </c>
      <c r="E517" s="173">
        <v>20956</v>
      </c>
      <c r="F517" s="153">
        <v>403</v>
      </c>
      <c r="G517" s="34"/>
      <c r="H517" s="34"/>
      <c r="I517" s="37"/>
      <c r="J517" s="47"/>
      <c r="K517" s="35"/>
    </row>
    <row r="518" spans="1:11" customFormat="1" x14ac:dyDescent="0.25">
      <c r="A518" s="244">
        <v>44321</v>
      </c>
      <c r="B518" s="32">
        <f t="shared" si="19"/>
        <v>44321</v>
      </c>
      <c r="C518" s="10" t="s">
        <v>81</v>
      </c>
      <c r="D518" s="141" t="s">
        <v>977</v>
      </c>
      <c r="E518" s="173">
        <v>21600</v>
      </c>
      <c r="F518" s="153">
        <v>18</v>
      </c>
      <c r="G518" s="34"/>
      <c r="H518" s="34"/>
      <c r="I518" s="37"/>
      <c r="J518" s="47"/>
      <c r="K518" s="35"/>
    </row>
    <row r="519" spans="1:11" customFormat="1" x14ac:dyDescent="0.25">
      <c r="A519" s="244">
        <v>44321</v>
      </c>
      <c r="B519" s="32">
        <f t="shared" si="19"/>
        <v>44321</v>
      </c>
      <c r="C519" s="10" t="s">
        <v>83</v>
      </c>
      <c r="D519" s="141" t="s">
        <v>978</v>
      </c>
      <c r="E519" s="173">
        <v>10530</v>
      </c>
      <c r="F519" s="153">
        <v>54</v>
      </c>
      <c r="G519" s="34"/>
      <c r="H519" s="34"/>
      <c r="I519" s="37"/>
      <c r="J519" s="47"/>
      <c r="K519" s="35"/>
    </row>
    <row r="520" spans="1:11" customFormat="1" x14ac:dyDescent="0.25">
      <c r="A520" s="244">
        <v>44321</v>
      </c>
      <c r="B520" s="32">
        <f t="shared" si="19"/>
        <v>44321</v>
      </c>
      <c r="C520" s="10" t="s">
        <v>84</v>
      </c>
      <c r="D520" s="141" t="s">
        <v>2653</v>
      </c>
      <c r="E520" s="173">
        <v>7326</v>
      </c>
      <c r="F520" s="153">
        <v>99</v>
      </c>
      <c r="G520" s="34"/>
      <c r="H520" s="34"/>
      <c r="I520" s="37"/>
      <c r="J520" s="47"/>
      <c r="K520" s="35"/>
    </row>
    <row r="521" spans="1:11" customFormat="1" x14ac:dyDescent="0.25">
      <c r="A521" s="244">
        <v>44321</v>
      </c>
      <c r="B521" s="32">
        <f t="shared" si="19"/>
        <v>44321</v>
      </c>
      <c r="C521" s="10" t="s">
        <v>85</v>
      </c>
      <c r="D521" s="141" t="s">
        <v>1507</v>
      </c>
      <c r="E521" s="173">
        <v>19685</v>
      </c>
      <c r="F521" s="153">
        <v>31</v>
      </c>
      <c r="G521" s="34"/>
      <c r="H521" s="34"/>
      <c r="I521" s="37"/>
      <c r="J521" s="47"/>
      <c r="K521" s="35"/>
    </row>
    <row r="522" spans="1:11" customFormat="1" x14ac:dyDescent="0.25">
      <c r="A522" s="244">
        <v>44321</v>
      </c>
      <c r="B522" s="32">
        <f t="shared" si="19"/>
        <v>44321</v>
      </c>
      <c r="C522" s="10" t="s">
        <v>86</v>
      </c>
      <c r="D522" s="141" t="s">
        <v>1508</v>
      </c>
      <c r="E522" s="173">
        <v>18880</v>
      </c>
      <c r="F522" s="153">
        <v>128</v>
      </c>
      <c r="G522" s="34"/>
      <c r="H522" s="34"/>
      <c r="I522" s="37"/>
      <c r="J522" s="47"/>
      <c r="K522" s="35"/>
    </row>
    <row r="523" spans="1:11" customFormat="1" x14ac:dyDescent="0.25">
      <c r="A523" s="244">
        <v>44321</v>
      </c>
      <c r="B523" s="32">
        <f t="shared" si="19"/>
        <v>44321</v>
      </c>
      <c r="C523" s="10" t="s">
        <v>87</v>
      </c>
      <c r="D523" s="141" t="s">
        <v>979</v>
      </c>
      <c r="E523" s="173">
        <v>1440</v>
      </c>
      <c r="F523" s="153">
        <v>24</v>
      </c>
      <c r="G523" s="34"/>
      <c r="H523" s="34"/>
      <c r="I523" s="37"/>
      <c r="J523" s="47"/>
      <c r="K523" s="35"/>
    </row>
    <row r="524" spans="1:11" customFormat="1" x14ac:dyDescent="0.25">
      <c r="A524" s="244">
        <v>44321</v>
      </c>
      <c r="B524" s="32">
        <f t="shared" si="19"/>
        <v>44321</v>
      </c>
      <c r="C524" s="10" t="s">
        <v>88</v>
      </c>
      <c r="D524" s="141" t="s">
        <v>980</v>
      </c>
      <c r="E524" s="173">
        <v>1975</v>
      </c>
      <c r="F524" s="153">
        <v>5</v>
      </c>
      <c r="G524" s="34"/>
      <c r="H524" s="34"/>
      <c r="I524" s="37"/>
      <c r="J524" s="47"/>
      <c r="K524" s="35"/>
    </row>
    <row r="525" spans="1:11" customFormat="1" x14ac:dyDescent="0.25">
      <c r="A525" s="244">
        <v>44321</v>
      </c>
      <c r="B525" s="32">
        <f t="shared" si="19"/>
        <v>44321</v>
      </c>
      <c r="C525" s="10" t="s">
        <v>91</v>
      </c>
      <c r="D525" s="141" t="s">
        <v>2654</v>
      </c>
      <c r="E525" s="173">
        <v>20400</v>
      </c>
      <c r="F525" s="153">
        <v>48</v>
      </c>
      <c r="G525" s="34"/>
      <c r="H525" s="34"/>
      <c r="I525" s="37"/>
      <c r="J525" s="47"/>
      <c r="K525" s="35"/>
    </row>
    <row r="526" spans="1:11" customFormat="1" x14ac:dyDescent="0.25">
      <c r="A526" s="244">
        <v>44321</v>
      </c>
      <c r="B526" s="32">
        <f t="shared" si="19"/>
        <v>44321</v>
      </c>
      <c r="C526" s="10" t="s">
        <v>92</v>
      </c>
      <c r="D526" s="141" t="s">
        <v>981</v>
      </c>
      <c r="E526" s="173">
        <v>4320</v>
      </c>
      <c r="F526" s="153">
        <v>18</v>
      </c>
      <c r="G526" s="34"/>
      <c r="H526" s="34"/>
      <c r="I526" s="37"/>
      <c r="J526" s="47"/>
      <c r="K526" s="35"/>
    </row>
    <row r="527" spans="1:11" customFormat="1" x14ac:dyDescent="0.25">
      <c r="A527" s="244">
        <v>44321</v>
      </c>
      <c r="B527" s="32">
        <f t="shared" si="19"/>
        <v>44321</v>
      </c>
      <c r="C527" s="10" t="s">
        <v>93</v>
      </c>
      <c r="D527" s="141" t="s">
        <v>982</v>
      </c>
      <c r="E527" s="173">
        <v>1380</v>
      </c>
      <c r="F527" s="153">
        <v>2</v>
      </c>
      <c r="G527" s="34"/>
      <c r="H527" s="34"/>
      <c r="I527" s="37"/>
      <c r="J527" s="47"/>
      <c r="K527" s="35"/>
    </row>
    <row r="528" spans="1:11" customFormat="1" x14ac:dyDescent="0.25">
      <c r="A528" s="244">
        <v>44321</v>
      </c>
      <c r="B528" s="32">
        <f t="shared" si="19"/>
        <v>44321</v>
      </c>
      <c r="C528" s="10" t="s">
        <v>96</v>
      </c>
      <c r="D528" s="141" t="s">
        <v>2655</v>
      </c>
      <c r="E528" s="173">
        <v>5375</v>
      </c>
      <c r="F528" s="153">
        <v>43</v>
      </c>
      <c r="G528" s="34"/>
      <c r="H528" s="34"/>
      <c r="I528" s="37"/>
      <c r="J528" s="47"/>
      <c r="K528" s="35"/>
    </row>
    <row r="529" spans="1:11" customFormat="1" x14ac:dyDescent="0.25">
      <c r="A529" s="244">
        <v>44321</v>
      </c>
      <c r="B529" s="32">
        <f t="shared" si="19"/>
        <v>44321</v>
      </c>
      <c r="C529" s="10" t="s">
        <v>97</v>
      </c>
      <c r="D529" s="141" t="s">
        <v>1561</v>
      </c>
      <c r="E529" s="173">
        <v>26250</v>
      </c>
      <c r="F529" s="153">
        <v>210</v>
      </c>
      <c r="G529" s="34"/>
      <c r="H529" s="34"/>
      <c r="I529" s="37"/>
      <c r="J529" s="47"/>
      <c r="K529" s="35"/>
    </row>
    <row r="530" spans="1:11" customFormat="1" x14ac:dyDescent="0.25">
      <c r="A530" s="244">
        <v>44321</v>
      </c>
      <c r="B530" s="32">
        <f t="shared" si="19"/>
        <v>44321</v>
      </c>
      <c r="C530" s="10" t="s">
        <v>98</v>
      </c>
      <c r="D530" s="141" t="s">
        <v>983</v>
      </c>
      <c r="E530" s="173">
        <v>15429.119999999999</v>
      </c>
      <c r="F530" s="153">
        <v>147</v>
      </c>
      <c r="G530" s="34"/>
      <c r="H530" s="34"/>
      <c r="I530" s="37"/>
      <c r="J530" s="47"/>
      <c r="K530" s="35"/>
    </row>
    <row r="531" spans="1:11" customFormat="1" x14ac:dyDescent="0.25">
      <c r="A531" s="244">
        <v>44321</v>
      </c>
      <c r="B531" s="32">
        <f t="shared" ref="B531:B540" si="20">+A531</f>
        <v>44321</v>
      </c>
      <c r="C531" s="10" t="s">
        <v>99</v>
      </c>
      <c r="D531" s="141" t="s">
        <v>984</v>
      </c>
      <c r="E531" s="173">
        <v>6270</v>
      </c>
      <c r="F531" s="153">
        <v>33</v>
      </c>
      <c r="G531" s="34"/>
      <c r="H531" s="34"/>
      <c r="I531" s="37"/>
      <c r="J531" s="47"/>
      <c r="K531" s="35"/>
    </row>
    <row r="532" spans="1:11" customFormat="1" x14ac:dyDescent="0.25">
      <c r="A532" s="244">
        <v>44321</v>
      </c>
      <c r="B532" s="32">
        <f t="shared" si="20"/>
        <v>44321</v>
      </c>
      <c r="C532" s="10" t="s">
        <v>100</v>
      </c>
      <c r="D532" s="141" t="s">
        <v>985</v>
      </c>
      <c r="E532" s="173">
        <v>7599.1999999999989</v>
      </c>
      <c r="F532" s="153">
        <v>56</v>
      </c>
      <c r="G532" s="34"/>
      <c r="H532" s="34"/>
      <c r="I532" s="37"/>
      <c r="J532" s="47"/>
      <c r="K532" s="35"/>
    </row>
    <row r="533" spans="1:11" customFormat="1" x14ac:dyDescent="0.25">
      <c r="A533" s="244">
        <v>44321</v>
      </c>
      <c r="B533" s="32">
        <f t="shared" si="20"/>
        <v>44321</v>
      </c>
      <c r="C533" s="10" t="s">
        <v>101</v>
      </c>
      <c r="D533" s="141" t="s">
        <v>986</v>
      </c>
      <c r="E533" s="173">
        <v>285</v>
      </c>
      <c r="F533" s="153">
        <v>3</v>
      </c>
      <c r="G533" s="34"/>
      <c r="H533" s="34"/>
      <c r="I533" s="37"/>
      <c r="J533" s="47"/>
      <c r="K533" s="35"/>
    </row>
    <row r="534" spans="1:11" customFormat="1" x14ac:dyDescent="0.25">
      <c r="A534" s="244">
        <v>44321</v>
      </c>
      <c r="B534" s="32">
        <f t="shared" si="20"/>
        <v>44321</v>
      </c>
      <c r="C534" s="10" t="s">
        <v>102</v>
      </c>
      <c r="D534" s="141" t="s">
        <v>987</v>
      </c>
      <c r="E534" s="173">
        <v>52675</v>
      </c>
      <c r="F534" s="153">
        <v>245</v>
      </c>
      <c r="G534" s="34"/>
      <c r="H534" s="34"/>
      <c r="I534" s="37"/>
      <c r="J534" s="47"/>
      <c r="K534" s="35"/>
    </row>
    <row r="535" spans="1:11" customFormat="1" x14ac:dyDescent="0.25">
      <c r="A535" s="244">
        <v>44321</v>
      </c>
      <c r="B535" s="32">
        <f t="shared" si="20"/>
        <v>44321</v>
      </c>
      <c r="C535" s="10" t="s">
        <v>106</v>
      </c>
      <c r="D535" s="141" t="s">
        <v>2656</v>
      </c>
      <c r="E535" s="173">
        <v>3015</v>
      </c>
      <c r="F535" s="153">
        <v>9</v>
      </c>
      <c r="G535" s="34"/>
      <c r="H535" s="34"/>
      <c r="I535" s="37"/>
      <c r="J535" s="47"/>
      <c r="K535" s="35"/>
    </row>
    <row r="536" spans="1:11" customFormat="1" x14ac:dyDescent="0.25">
      <c r="A536" s="244">
        <v>44321</v>
      </c>
      <c r="B536" s="32">
        <f t="shared" si="20"/>
        <v>44321</v>
      </c>
      <c r="C536" s="10" t="s">
        <v>107</v>
      </c>
      <c r="D536" s="141" t="s">
        <v>989</v>
      </c>
      <c r="E536" s="173">
        <v>5208</v>
      </c>
      <c r="F536" s="153">
        <v>62</v>
      </c>
      <c r="G536" s="34"/>
      <c r="H536" s="34"/>
      <c r="I536" s="37"/>
      <c r="J536" s="47"/>
      <c r="K536" s="35"/>
    </row>
    <row r="537" spans="1:11" customFormat="1" x14ac:dyDescent="0.25">
      <c r="A537" s="244">
        <v>44321</v>
      </c>
      <c r="B537" s="32">
        <f t="shared" si="20"/>
        <v>44321</v>
      </c>
      <c r="C537" s="10" t="s">
        <v>109</v>
      </c>
      <c r="D537" s="141" t="s">
        <v>990</v>
      </c>
      <c r="E537" s="173">
        <v>9295</v>
      </c>
      <c r="F537" s="153">
        <v>55</v>
      </c>
      <c r="G537" s="34"/>
      <c r="H537" s="34"/>
      <c r="I537" s="37"/>
      <c r="J537" s="47"/>
      <c r="K537" s="35"/>
    </row>
    <row r="538" spans="1:11" customFormat="1" x14ac:dyDescent="0.25">
      <c r="A538" s="244">
        <v>44321</v>
      </c>
      <c r="B538" s="32">
        <f t="shared" si="20"/>
        <v>44321</v>
      </c>
      <c r="C538" s="10" t="s">
        <v>110</v>
      </c>
      <c r="D538" s="141" t="s">
        <v>1563</v>
      </c>
      <c r="E538" s="173">
        <v>4375</v>
      </c>
      <c r="F538" s="153">
        <v>7</v>
      </c>
      <c r="G538" s="34"/>
      <c r="H538" s="34"/>
      <c r="I538" s="37"/>
      <c r="J538" s="47"/>
      <c r="K538" s="35"/>
    </row>
    <row r="539" spans="1:11" customFormat="1" x14ac:dyDescent="0.25">
      <c r="A539" s="244">
        <v>44321</v>
      </c>
      <c r="B539" s="32">
        <f t="shared" si="20"/>
        <v>44321</v>
      </c>
      <c r="C539" s="10" t="s">
        <v>111</v>
      </c>
      <c r="D539" s="141" t="s">
        <v>991</v>
      </c>
      <c r="E539" s="173">
        <v>7200</v>
      </c>
      <c r="F539" s="153">
        <v>8</v>
      </c>
      <c r="G539" s="34"/>
      <c r="H539" s="34"/>
      <c r="I539" s="37"/>
      <c r="J539" s="47"/>
      <c r="K539" s="35"/>
    </row>
    <row r="540" spans="1:11" customFormat="1" x14ac:dyDescent="0.25">
      <c r="A540" s="248">
        <v>44321</v>
      </c>
      <c r="B540" s="61">
        <f t="shared" si="20"/>
        <v>44321</v>
      </c>
      <c r="C540" s="62" t="s">
        <v>113</v>
      </c>
      <c r="D540" s="154" t="s">
        <v>1564</v>
      </c>
      <c r="E540" s="174">
        <v>2365</v>
      </c>
      <c r="F540" s="155">
        <v>55</v>
      </c>
      <c r="G540" s="34"/>
      <c r="H540" s="34"/>
      <c r="I540" s="37"/>
      <c r="J540" s="47"/>
      <c r="K540" s="35"/>
    </row>
    <row r="541" spans="1:11" customFormat="1" x14ac:dyDescent="0.25">
      <c r="A541" s="249" t="s">
        <v>5</v>
      </c>
      <c r="B541" s="82"/>
      <c r="C541" s="82"/>
      <c r="D541" s="156"/>
      <c r="E541" s="157">
        <f>SUBTOTAL(109,Tabla7[Valor RD$])</f>
        <v>3128697.7499999995</v>
      </c>
      <c r="F541" s="158"/>
      <c r="G541" s="34"/>
      <c r="H541" s="34"/>
      <c r="I541" s="37"/>
      <c r="J541" s="47"/>
      <c r="K541" s="35"/>
    </row>
    <row r="542" spans="1:11" customFormat="1" x14ac:dyDescent="0.25">
      <c r="A542" s="14"/>
      <c r="B542" s="92"/>
      <c r="C542" s="24"/>
      <c r="D542" s="159"/>
      <c r="E542" s="25"/>
      <c r="F542" s="93"/>
      <c r="G542" s="34"/>
      <c r="H542" s="34"/>
      <c r="I542" s="37"/>
      <c r="J542" s="47"/>
      <c r="K542" s="35"/>
    </row>
    <row r="543" spans="1:11" customFormat="1" x14ac:dyDescent="0.25">
      <c r="A543" s="254" t="s">
        <v>1065</v>
      </c>
      <c r="B543" s="254"/>
      <c r="C543" s="254"/>
      <c r="D543" s="254"/>
      <c r="E543" s="254"/>
      <c r="F543" s="254"/>
      <c r="G543" s="34"/>
      <c r="H543" s="34"/>
      <c r="I543" s="37"/>
      <c r="J543" s="47"/>
      <c r="K543" s="35"/>
    </row>
    <row r="544" spans="1:11" customFormat="1" x14ac:dyDescent="0.25">
      <c r="A544" s="56" t="s">
        <v>51</v>
      </c>
      <c r="B544" s="56" t="s">
        <v>52</v>
      </c>
      <c r="C544" s="57" t="s">
        <v>53</v>
      </c>
      <c r="D544" s="58" t="s">
        <v>0</v>
      </c>
      <c r="E544" s="59" t="s">
        <v>1</v>
      </c>
      <c r="F544" s="60" t="s">
        <v>2</v>
      </c>
      <c r="G544" s="34"/>
      <c r="H544" s="34"/>
      <c r="I544" s="37"/>
      <c r="J544" s="47"/>
      <c r="K544" s="35"/>
    </row>
    <row r="545" spans="1:11" customFormat="1" x14ac:dyDescent="0.25">
      <c r="A545" s="32">
        <v>44642</v>
      </c>
      <c r="B545" s="32">
        <f t="shared" ref="B545:B576" si="21">+A545</f>
        <v>44642</v>
      </c>
      <c r="C545" s="10" t="s">
        <v>58</v>
      </c>
      <c r="D545" s="97" t="s">
        <v>2412</v>
      </c>
      <c r="E545" s="169">
        <v>346500</v>
      </c>
      <c r="F545" s="236">
        <v>198</v>
      </c>
      <c r="G545" s="34"/>
      <c r="H545" s="34"/>
      <c r="I545" s="37"/>
      <c r="J545" s="47"/>
      <c r="K545" s="35"/>
    </row>
    <row r="546" spans="1:11" customFormat="1" x14ac:dyDescent="0.25">
      <c r="A546" s="32">
        <v>44642</v>
      </c>
      <c r="B546" s="32">
        <f t="shared" si="21"/>
        <v>44642</v>
      </c>
      <c r="C546" s="10" t="s">
        <v>61</v>
      </c>
      <c r="D546" s="12" t="s">
        <v>2413</v>
      </c>
      <c r="E546" s="169">
        <v>7402.5</v>
      </c>
      <c r="F546" s="236">
        <v>3</v>
      </c>
      <c r="G546" s="34"/>
      <c r="H546" s="34"/>
      <c r="I546" s="37"/>
      <c r="J546" s="47"/>
      <c r="K546" s="35"/>
    </row>
    <row r="547" spans="1:11" customFormat="1" x14ac:dyDescent="0.25">
      <c r="A547" s="32">
        <v>44642</v>
      </c>
      <c r="B547" s="32">
        <f t="shared" si="21"/>
        <v>44642</v>
      </c>
      <c r="C547" s="10" t="s">
        <v>61</v>
      </c>
      <c r="D547" s="97" t="s">
        <v>2442</v>
      </c>
      <c r="E547" s="169">
        <v>5700</v>
      </c>
      <c r="F547" s="236">
        <v>19</v>
      </c>
      <c r="G547" s="34"/>
      <c r="H547" s="34"/>
      <c r="I547" s="37"/>
      <c r="J547" s="47"/>
      <c r="K547" s="35"/>
    </row>
    <row r="548" spans="1:11" customFormat="1" x14ac:dyDescent="0.25">
      <c r="A548" s="32">
        <v>44642</v>
      </c>
      <c r="B548" s="32">
        <f t="shared" si="21"/>
        <v>44642</v>
      </c>
      <c r="C548" s="10" t="s">
        <v>66</v>
      </c>
      <c r="D548" s="12" t="s">
        <v>1461</v>
      </c>
      <c r="E548" s="169">
        <v>5260</v>
      </c>
      <c r="F548" s="236">
        <v>4</v>
      </c>
      <c r="G548" s="34"/>
      <c r="H548" s="34"/>
      <c r="I548" s="37"/>
      <c r="J548" s="47"/>
      <c r="K548" s="35"/>
    </row>
    <row r="549" spans="1:11" customFormat="1" x14ac:dyDescent="0.25">
      <c r="A549" s="32">
        <v>44642</v>
      </c>
      <c r="B549" s="32">
        <f t="shared" si="21"/>
        <v>44642</v>
      </c>
      <c r="C549" s="10" t="s">
        <v>67</v>
      </c>
      <c r="D549" s="12" t="s">
        <v>1460</v>
      </c>
      <c r="E549" s="169">
        <v>3450</v>
      </c>
      <c r="F549" s="236">
        <v>3</v>
      </c>
      <c r="G549" s="34"/>
      <c r="H549" s="34"/>
      <c r="I549" s="37"/>
      <c r="J549" s="47"/>
      <c r="K549" s="35"/>
    </row>
    <row r="550" spans="1:11" customFormat="1" x14ac:dyDescent="0.25">
      <c r="A550" s="32">
        <v>44642</v>
      </c>
      <c r="B550" s="32">
        <f t="shared" si="21"/>
        <v>44642</v>
      </c>
      <c r="C550" s="10" t="s">
        <v>70</v>
      </c>
      <c r="D550" s="12" t="s">
        <v>2414</v>
      </c>
      <c r="E550" s="169">
        <v>7920</v>
      </c>
      <c r="F550" s="236">
        <v>33</v>
      </c>
      <c r="G550" s="34"/>
      <c r="H550" s="34"/>
      <c r="I550" s="37"/>
      <c r="J550" s="47"/>
      <c r="K550" s="35"/>
    </row>
    <row r="551" spans="1:11" customFormat="1" x14ac:dyDescent="0.25">
      <c r="A551" s="32">
        <v>44642</v>
      </c>
      <c r="B551" s="32">
        <f t="shared" si="21"/>
        <v>44642</v>
      </c>
      <c r="C551" s="10" t="s">
        <v>71</v>
      </c>
      <c r="D551" s="97" t="s">
        <v>1421</v>
      </c>
      <c r="E551" s="169">
        <v>8190</v>
      </c>
      <c r="F551" s="236">
        <v>9</v>
      </c>
      <c r="G551" s="34"/>
      <c r="H551" s="34"/>
      <c r="I551" s="37"/>
      <c r="J551" s="47"/>
      <c r="K551" s="35"/>
    </row>
    <row r="552" spans="1:11" customFormat="1" x14ac:dyDescent="0.25">
      <c r="A552" s="32">
        <v>44642</v>
      </c>
      <c r="B552" s="32">
        <f t="shared" si="21"/>
        <v>44642</v>
      </c>
      <c r="C552" s="10" t="s">
        <v>72</v>
      </c>
      <c r="D552" s="12" t="s">
        <v>1455</v>
      </c>
      <c r="E552" s="169">
        <v>102186.4</v>
      </c>
      <c r="F552" s="236">
        <v>10</v>
      </c>
      <c r="G552" s="34"/>
      <c r="H552" s="34"/>
      <c r="I552" s="37"/>
      <c r="J552" s="47"/>
      <c r="K552" s="35"/>
    </row>
    <row r="553" spans="1:11" customFormat="1" x14ac:dyDescent="0.25">
      <c r="A553" s="32">
        <v>44642</v>
      </c>
      <c r="B553" s="32">
        <f t="shared" si="21"/>
        <v>44642</v>
      </c>
      <c r="C553" s="10" t="s">
        <v>74</v>
      </c>
      <c r="D553" s="12" t="s">
        <v>2415</v>
      </c>
      <c r="E553" s="169">
        <v>11856</v>
      </c>
      <c r="F553" s="236">
        <v>152</v>
      </c>
      <c r="G553" s="34"/>
      <c r="H553" s="34"/>
      <c r="I553" s="37"/>
      <c r="J553" s="47"/>
      <c r="K553" s="35"/>
    </row>
    <row r="554" spans="1:11" customFormat="1" x14ac:dyDescent="0.25">
      <c r="A554" s="32">
        <v>44642</v>
      </c>
      <c r="B554" s="32">
        <f t="shared" si="21"/>
        <v>44642</v>
      </c>
      <c r="C554" s="10" t="s">
        <v>75</v>
      </c>
      <c r="D554" s="97" t="s">
        <v>2416</v>
      </c>
      <c r="E554" s="169">
        <v>9261</v>
      </c>
      <c r="F554" s="236">
        <v>147</v>
      </c>
      <c r="G554" s="34"/>
      <c r="H554" s="34"/>
      <c r="I554" s="37"/>
      <c r="J554" s="47"/>
      <c r="K554" s="35"/>
    </row>
    <row r="555" spans="1:11" customFormat="1" x14ac:dyDescent="0.25">
      <c r="A555" s="32">
        <v>44642</v>
      </c>
      <c r="B555" s="32">
        <f t="shared" si="21"/>
        <v>44642</v>
      </c>
      <c r="C555" s="10" t="s">
        <v>76</v>
      </c>
      <c r="D555" s="12" t="s">
        <v>1136</v>
      </c>
      <c r="E555" s="169">
        <v>22950</v>
      </c>
      <c r="F555" s="236">
        <v>25</v>
      </c>
      <c r="G555" s="34"/>
      <c r="H555" s="34"/>
      <c r="I555" s="37"/>
      <c r="J555" s="47"/>
      <c r="K555" s="35"/>
    </row>
    <row r="556" spans="1:11" customFormat="1" x14ac:dyDescent="0.25">
      <c r="A556" s="32">
        <v>44642</v>
      </c>
      <c r="B556" s="32">
        <f t="shared" si="21"/>
        <v>44642</v>
      </c>
      <c r="C556" s="10" t="s">
        <v>77</v>
      </c>
      <c r="D556" s="12" t="s">
        <v>2417</v>
      </c>
      <c r="E556" s="169">
        <v>5500</v>
      </c>
      <c r="F556" s="236">
        <v>44</v>
      </c>
      <c r="G556" s="34"/>
      <c r="H556" s="34"/>
      <c r="I556" s="37"/>
      <c r="J556" s="47"/>
      <c r="K556" s="35"/>
    </row>
    <row r="557" spans="1:11" customFormat="1" x14ac:dyDescent="0.25">
      <c r="A557" s="32">
        <v>44642</v>
      </c>
      <c r="B557" s="32">
        <f t="shared" si="21"/>
        <v>44642</v>
      </c>
      <c r="C557" s="10" t="s">
        <v>79</v>
      </c>
      <c r="D557" s="97" t="s">
        <v>1456</v>
      </c>
      <c r="E557" s="169">
        <v>1200</v>
      </c>
      <c r="F557" s="236">
        <v>4</v>
      </c>
      <c r="G557" s="34"/>
      <c r="H557" s="34"/>
      <c r="I557" s="37"/>
      <c r="J557" s="47"/>
      <c r="K557" s="35"/>
    </row>
    <row r="558" spans="1:11" customFormat="1" ht="31.5" x14ac:dyDescent="0.25">
      <c r="A558" s="32">
        <v>44642</v>
      </c>
      <c r="B558" s="32">
        <f t="shared" si="21"/>
        <v>44642</v>
      </c>
      <c r="C558" s="10" t="s">
        <v>80</v>
      </c>
      <c r="D558" s="12" t="s">
        <v>1458</v>
      </c>
      <c r="E558" s="169">
        <v>27200</v>
      </c>
      <c r="F558" s="236">
        <v>68</v>
      </c>
      <c r="G558" s="34"/>
      <c r="H558" s="34"/>
      <c r="I558" s="37"/>
      <c r="J558" s="47"/>
      <c r="K558" s="35"/>
    </row>
    <row r="559" spans="1:11" customFormat="1" ht="31.5" x14ac:dyDescent="0.25">
      <c r="A559" s="32">
        <v>44642</v>
      </c>
      <c r="B559" s="32">
        <f t="shared" si="21"/>
        <v>44642</v>
      </c>
      <c r="C559" s="10" t="s">
        <v>81</v>
      </c>
      <c r="D559" s="12" t="s">
        <v>1457</v>
      </c>
      <c r="E559" s="169">
        <v>5460</v>
      </c>
      <c r="F559" s="236">
        <v>14</v>
      </c>
      <c r="G559" s="34"/>
      <c r="H559" s="34"/>
      <c r="I559" s="37"/>
      <c r="J559" s="47"/>
      <c r="K559" s="35"/>
    </row>
    <row r="560" spans="1:11" customFormat="1" ht="31.5" x14ac:dyDescent="0.25">
      <c r="A560" s="32">
        <v>44642</v>
      </c>
      <c r="B560" s="32">
        <f t="shared" si="21"/>
        <v>44642</v>
      </c>
      <c r="C560" s="10" t="s">
        <v>82</v>
      </c>
      <c r="D560" s="12" t="s">
        <v>2418</v>
      </c>
      <c r="E560" s="169">
        <v>7700</v>
      </c>
      <c r="F560" s="236">
        <v>22</v>
      </c>
      <c r="G560" s="34"/>
      <c r="H560" s="34"/>
      <c r="I560" s="37"/>
      <c r="J560" s="47"/>
      <c r="K560" s="35"/>
    </row>
    <row r="561" spans="1:11" customFormat="1" x14ac:dyDescent="0.25">
      <c r="A561" s="32">
        <v>44642</v>
      </c>
      <c r="B561" s="32">
        <f t="shared" si="21"/>
        <v>44642</v>
      </c>
      <c r="C561" s="10" t="s">
        <v>83</v>
      </c>
      <c r="D561" s="97" t="s">
        <v>2419</v>
      </c>
      <c r="E561" s="169">
        <v>804</v>
      </c>
      <c r="F561" s="236">
        <v>12</v>
      </c>
      <c r="G561" s="34"/>
      <c r="H561" s="34"/>
      <c r="I561" s="37"/>
      <c r="J561" s="47"/>
      <c r="K561" s="35"/>
    </row>
    <row r="562" spans="1:11" customFormat="1" x14ac:dyDescent="0.25">
      <c r="A562" s="32">
        <v>44642</v>
      </c>
      <c r="B562" s="32">
        <f t="shared" si="21"/>
        <v>44642</v>
      </c>
      <c r="C562" s="10" t="s">
        <v>84</v>
      </c>
      <c r="D562" s="12" t="s">
        <v>1138</v>
      </c>
      <c r="E562" s="169">
        <v>23100</v>
      </c>
      <c r="F562" s="236">
        <v>42</v>
      </c>
      <c r="G562" s="34"/>
      <c r="H562" s="34"/>
      <c r="I562" s="37"/>
      <c r="J562" s="47"/>
      <c r="K562" s="35"/>
    </row>
    <row r="563" spans="1:11" customFormat="1" x14ac:dyDescent="0.25">
      <c r="A563" s="32">
        <v>44642</v>
      </c>
      <c r="B563" s="32">
        <f t="shared" si="21"/>
        <v>44642</v>
      </c>
      <c r="C563" s="10" t="s">
        <v>89</v>
      </c>
      <c r="D563" s="12" t="s">
        <v>2420</v>
      </c>
      <c r="E563" s="169">
        <v>1117.8</v>
      </c>
      <c r="F563" s="236">
        <v>18</v>
      </c>
      <c r="G563" s="34"/>
      <c r="H563" s="34"/>
      <c r="I563" s="37"/>
      <c r="J563" s="47"/>
      <c r="K563" s="35"/>
    </row>
    <row r="564" spans="1:11" customFormat="1" x14ac:dyDescent="0.25">
      <c r="A564" s="32">
        <v>44642</v>
      </c>
      <c r="B564" s="32">
        <f t="shared" si="21"/>
        <v>44642</v>
      </c>
      <c r="C564" s="10" t="s">
        <v>90</v>
      </c>
      <c r="D564" s="12" t="s">
        <v>2421</v>
      </c>
      <c r="E564" s="169">
        <v>19047.2</v>
      </c>
      <c r="F564" s="236">
        <v>145</v>
      </c>
      <c r="G564" s="34"/>
      <c r="H564" s="34"/>
      <c r="I564" s="37"/>
      <c r="J564" s="47"/>
      <c r="K564" s="35"/>
    </row>
    <row r="565" spans="1:11" customFormat="1" x14ac:dyDescent="0.25">
      <c r="A565" s="32">
        <v>44642</v>
      </c>
      <c r="B565" s="32">
        <f t="shared" si="21"/>
        <v>44642</v>
      </c>
      <c r="C565" s="10" t="s">
        <v>91</v>
      </c>
      <c r="D565" s="97" t="s">
        <v>1459</v>
      </c>
      <c r="E565" s="169">
        <v>14608</v>
      </c>
      <c r="F565" s="236">
        <v>166</v>
      </c>
      <c r="G565" s="34"/>
      <c r="H565" s="34"/>
      <c r="I565" s="37"/>
      <c r="J565" s="47"/>
      <c r="K565" s="35"/>
    </row>
    <row r="566" spans="1:11" customFormat="1" ht="31.5" x14ac:dyDescent="0.25">
      <c r="A566" s="32">
        <v>44642</v>
      </c>
      <c r="B566" s="32">
        <f t="shared" si="21"/>
        <v>44642</v>
      </c>
      <c r="C566" s="10" t="s">
        <v>92</v>
      </c>
      <c r="D566" s="12" t="s">
        <v>2422</v>
      </c>
      <c r="E566" s="169">
        <v>42891</v>
      </c>
      <c r="F566" s="236">
        <v>17</v>
      </c>
      <c r="G566" s="34"/>
      <c r="H566" s="34"/>
      <c r="I566" s="37"/>
      <c r="J566" s="47"/>
      <c r="K566" s="35"/>
    </row>
    <row r="567" spans="1:11" customFormat="1" x14ac:dyDescent="0.25">
      <c r="A567" s="32">
        <v>44642</v>
      </c>
      <c r="B567" s="32">
        <f t="shared" si="21"/>
        <v>44642</v>
      </c>
      <c r="C567" s="10" t="s">
        <v>93</v>
      </c>
      <c r="D567" s="12" t="s">
        <v>2423</v>
      </c>
      <c r="E567" s="169">
        <v>105600</v>
      </c>
      <c r="F567" s="236">
        <v>48</v>
      </c>
      <c r="G567" s="34"/>
      <c r="H567" s="34"/>
      <c r="I567" s="37"/>
      <c r="J567" s="47"/>
      <c r="K567" s="35"/>
    </row>
    <row r="568" spans="1:11" customFormat="1" ht="31.5" x14ac:dyDescent="0.25">
      <c r="A568" s="32">
        <v>44642</v>
      </c>
      <c r="B568" s="32">
        <f t="shared" si="21"/>
        <v>44642</v>
      </c>
      <c r="C568" s="10" t="s">
        <v>94</v>
      </c>
      <c r="D568" s="12" t="s">
        <v>2424</v>
      </c>
      <c r="E568" s="169">
        <v>11830</v>
      </c>
      <c r="F568" s="236">
        <v>91</v>
      </c>
      <c r="G568" s="34"/>
      <c r="H568" s="34"/>
      <c r="I568" s="37"/>
      <c r="J568" s="47"/>
      <c r="K568" s="35"/>
    </row>
    <row r="569" spans="1:11" customFormat="1" x14ac:dyDescent="0.25">
      <c r="A569" s="32">
        <v>44642</v>
      </c>
      <c r="B569" s="32">
        <f t="shared" si="21"/>
        <v>44642</v>
      </c>
      <c r="C569" s="10" t="s">
        <v>95</v>
      </c>
      <c r="D569" s="97" t="s">
        <v>2425</v>
      </c>
      <c r="E569" s="169">
        <v>13650</v>
      </c>
      <c r="F569" s="236">
        <v>21</v>
      </c>
      <c r="G569" s="34"/>
      <c r="H569" s="34"/>
      <c r="I569" s="37"/>
      <c r="J569" s="47"/>
      <c r="K569" s="35"/>
    </row>
    <row r="570" spans="1:11" customFormat="1" x14ac:dyDescent="0.25">
      <c r="A570" s="32">
        <v>44642</v>
      </c>
      <c r="B570" s="32">
        <f t="shared" si="21"/>
        <v>44642</v>
      </c>
      <c r="C570" s="10" t="s">
        <v>96</v>
      </c>
      <c r="D570" s="12" t="s">
        <v>1141</v>
      </c>
      <c r="E570" s="169">
        <v>5763</v>
      </c>
      <c r="F570" s="236">
        <v>68</v>
      </c>
      <c r="G570" s="34"/>
      <c r="H570" s="34"/>
      <c r="I570" s="37"/>
      <c r="J570" s="47"/>
      <c r="K570" s="35"/>
    </row>
    <row r="571" spans="1:11" customFormat="1" x14ac:dyDescent="0.25">
      <c r="A571" s="32">
        <v>44642</v>
      </c>
      <c r="B571" s="32">
        <f t="shared" si="21"/>
        <v>44642</v>
      </c>
      <c r="C571" s="10" t="s">
        <v>97</v>
      </c>
      <c r="D571" s="12" t="s">
        <v>2426</v>
      </c>
      <c r="E571" s="169">
        <v>4284.63</v>
      </c>
      <c r="F571" s="236">
        <v>27</v>
      </c>
      <c r="G571" s="34"/>
      <c r="H571" s="34"/>
      <c r="I571" s="37"/>
      <c r="J571" s="47"/>
      <c r="K571" s="35"/>
    </row>
    <row r="572" spans="1:11" customFormat="1" x14ac:dyDescent="0.25">
      <c r="A572" s="32">
        <v>44642</v>
      </c>
      <c r="B572" s="32">
        <f t="shared" si="21"/>
        <v>44642</v>
      </c>
      <c r="C572" s="10" t="s">
        <v>98</v>
      </c>
      <c r="D572" s="12" t="s">
        <v>2427</v>
      </c>
      <c r="E572" s="169">
        <v>980</v>
      </c>
      <c r="F572" s="236">
        <v>2</v>
      </c>
      <c r="G572" s="34"/>
      <c r="H572" s="34"/>
      <c r="I572" s="37"/>
      <c r="J572" s="47"/>
      <c r="K572" s="35"/>
    </row>
    <row r="573" spans="1:11" customFormat="1" x14ac:dyDescent="0.25">
      <c r="A573" s="32">
        <v>44642</v>
      </c>
      <c r="B573" s="32">
        <f t="shared" si="21"/>
        <v>44642</v>
      </c>
      <c r="C573" s="10" t="s">
        <v>99</v>
      </c>
      <c r="D573" s="97" t="s">
        <v>2428</v>
      </c>
      <c r="E573" s="169">
        <v>7350</v>
      </c>
      <c r="F573" s="236">
        <v>15</v>
      </c>
      <c r="G573" s="34"/>
      <c r="H573" s="34"/>
      <c r="I573" s="37"/>
      <c r="J573" s="47"/>
      <c r="K573" s="35"/>
    </row>
    <row r="574" spans="1:11" customFormat="1" ht="31.5" x14ac:dyDescent="0.25">
      <c r="A574" s="32">
        <v>44642</v>
      </c>
      <c r="B574" s="32">
        <f t="shared" si="21"/>
        <v>44642</v>
      </c>
      <c r="C574" s="10" t="s">
        <v>101</v>
      </c>
      <c r="D574" s="12" t="s">
        <v>2429</v>
      </c>
      <c r="E574" s="169">
        <v>1781.76</v>
      </c>
      <c r="F574" s="236">
        <v>2</v>
      </c>
      <c r="G574" s="34"/>
      <c r="H574" s="34"/>
      <c r="I574" s="37"/>
      <c r="J574" s="47"/>
      <c r="K574" s="35"/>
    </row>
    <row r="575" spans="1:11" customFormat="1" x14ac:dyDescent="0.25">
      <c r="A575" s="32">
        <v>44642</v>
      </c>
      <c r="B575" s="32">
        <f t="shared" si="21"/>
        <v>44642</v>
      </c>
      <c r="C575" s="10" t="s">
        <v>102</v>
      </c>
      <c r="D575" s="12" t="s">
        <v>2430</v>
      </c>
      <c r="E575" s="169">
        <v>83787.150000000009</v>
      </c>
      <c r="F575" s="236">
        <v>19</v>
      </c>
      <c r="G575" s="34"/>
      <c r="H575" s="34"/>
      <c r="I575" s="37"/>
      <c r="J575" s="47"/>
      <c r="K575" s="35"/>
    </row>
    <row r="576" spans="1:11" customFormat="1" x14ac:dyDescent="0.25">
      <c r="A576" s="32">
        <v>44642</v>
      </c>
      <c r="B576" s="32">
        <f t="shared" si="21"/>
        <v>44642</v>
      </c>
      <c r="C576" s="10" t="s">
        <v>103</v>
      </c>
      <c r="D576" s="97" t="s">
        <v>1145</v>
      </c>
      <c r="E576" s="169">
        <v>41730</v>
      </c>
      <c r="F576" s="236">
        <v>78</v>
      </c>
      <c r="G576" s="34"/>
      <c r="H576" s="34"/>
      <c r="I576" s="37"/>
      <c r="J576" s="47"/>
      <c r="K576" s="35"/>
    </row>
    <row r="577" spans="1:11" customFormat="1" x14ac:dyDescent="0.25">
      <c r="A577" s="32">
        <v>44642</v>
      </c>
      <c r="B577" s="32">
        <f t="shared" ref="B577:B601" si="22">+A577</f>
        <v>44642</v>
      </c>
      <c r="C577" s="10" t="s">
        <v>104</v>
      </c>
      <c r="D577" s="12" t="s">
        <v>1146</v>
      </c>
      <c r="E577" s="169">
        <v>61562.67</v>
      </c>
      <c r="F577" s="236">
        <v>13</v>
      </c>
      <c r="G577" s="34"/>
      <c r="H577" s="34"/>
      <c r="I577" s="37"/>
      <c r="J577" s="47"/>
      <c r="K577" s="35"/>
    </row>
    <row r="578" spans="1:11" customFormat="1" x14ac:dyDescent="0.25">
      <c r="A578" s="32">
        <v>44642</v>
      </c>
      <c r="B578" s="32">
        <f t="shared" si="22"/>
        <v>44642</v>
      </c>
      <c r="C578" s="10" t="s">
        <v>106</v>
      </c>
      <c r="D578" s="12" t="s">
        <v>1463</v>
      </c>
      <c r="E578" s="169">
        <v>1100</v>
      </c>
      <c r="F578" s="236">
        <v>20</v>
      </c>
      <c r="G578" s="34"/>
      <c r="H578" s="34"/>
      <c r="I578" s="37"/>
      <c r="J578" s="47"/>
      <c r="K578" s="35"/>
    </row>
    <row r="579" spans="1:11" customFormat="1" x14ac:dyDescent="0.25">
      <c r="A579" s="32">
        <v>44642</v>
      </c>
      <c r="B579" s="32">
        <f t="shared" si="22"/>
        <v>44642</v>
      </c>
      <c r="C579" s="10" t="s">
        <v>107</v>
      </c>
      <c r="D579" s="97" t="s">
        <v>2431</v>
      </c>
      <c r="E579" s="169">
        <v>38603.550000000003</v>
      </c>
      <c r="F579" s="236">
        <v>3</v>
      </c>
      <c r="G579" s="34"/>
      <c r="H579" s="34"/>
      <c r="I579" s="37"/>
      <c r="J579" s="47"/>
      <c r="K579" s="35"/>
    </row>
    <row r="580" spans="1:11" customFormat="1" x14ac:dyDescent="0.25">
      <c r="A580" s="32">
        <v>44642</v>
      </c>
      <c r="B580" s="32">
        <f t="shared" si="22"/>
        <v>44642</v>
      </c>
      <c r="C580" s="10" t="s">
        <v>109</v>
      </c>
      <c r="D580" s="12" t="s">
        <v>1134</v>
      </c>
      <c r="E580" s="169">
        <v>1862</v>
      </c>
      <c r="F580" s="236">
        <v>7</v>
      </c>
      <c r="G580" s="34"/>
      <c r="H580" s="34"/>
      <c r="I580" s="37"/>
      <c r="J580" s="47"/>
      <c r="K580" s="35"/>
    </row>
    <row r="581" spans="1:11" customFormat="1" x14ac:dyDescent="0.25">
      <c r="A581" s="32">
        <v>44642</v>
      </c>
      <c r="B581" s="32">
        <f t="shared" si="22"/>
        <v>44642</v>
      </c>
      <c r="C581" s="10" t="s">
        <v>111</v>
      </c>
      <c r="D581" s="12" t="s">
        <v>1453</v>
      </c>
      <c r="E581" s="169">
        <v>350</v>
      </c>
      <c r="F581" s="236">
        <v>5</v>
      </c>
      <c r="G581" s="34"/>
      <c r="H581" s="34"/>
      <c r="I581" s="37"/>
      <c r="J581" s="47"/>
      <c r="K581" s="35"/>
    </row>
    <row r="582" spans="1:11" customFormat="1" x14ac:dyDescent="0.25">
      <c r="A582" s="32">
        <v>44642</v>
      </c>
      <c r="B582" s="32">
        <f t="shared" si="22"/>
        <v>44642</v>
      </c>
      <c r="C582" s="10" t="s">
        <v>113</v>
      </c>
      <c r="D582" s="97" t="s">
        <v>2432</v>
      </c>
      <c r="E582" s="169">
        <v>4800</v>
      </c>
      <c r="F582" s="236">
        <v>100</v>
      </c>
      <c r="G582" s="34"/>
      <c r="H582" s="34"/>
      <c r="I582" s="37"/>
      <c r="J582" s="47"/>
      <c r="K582" s="35"/>
    </row>
    <row r="583" spans="1:11" customFormat="1" x14ac:dyDescent="0.25">
      <c r="A583" s="32">
        <v>44642</v>
      </c>
      <c r="B583" s="32">
        <f t="shared" si="22"/>
        <v>44642</v>
      </c>
      <c r="C583" s="10" t="s">
        <v>115</v>
      </c>
      <c r="D583" s="12" t="s">
        <v>2433</v>
      </c>
      <c r="E583" s="169">
        <v>1750</v>
      </c>
      <c r="F583" s="236">
        <v>14</v>
      </c>
      <c r="G583" s="34"/>
      <c r="H583" s="34"/>
      <c r="I583" s="37"/>
      <c r="J583" s="47"/>
      <c r="K583" s="35"/>
    </row>
    <row r="584" spans="1:11" customFormat="1" x14ac:dyDescent="0.25">
      <c r="A584" s="32">
        <v>44642</v>
      </c>
      <c r="B584" s="32">
        <f t="shared" si="22"/>
        <v>44642</v>
      </c>
      <c r="C584" s="10" t="s">
        <v>116</v>
      </c>
      <c r="D584" s="12" t="s">
        <v>1454</v>
      </c>
      <c r="E584" s="169">
        <v>50805.37</v>
      </c>
      <c r="F584" s="236">
        <v>11</v>
      </c>
      <c r="G584" s="34"/>
      <c r="H584" s="34"/>
      <c r="I584" s="37"/>
      <c r="J584" s="47"/>
      <c r="K584" s="35"/>
    </row>
    <row r="585" spans="1:11" customFormat="1" x14ac:dyDescent="0.25">
      <c r="A585" s="32">
        <v>44642</v>
      </c>
      <c r="B585" s="32">
        <f t="shared" si="22"/>
        <v>44642</v>
      </c>
      <c r="C585" s="10" t="s">
        <v>117</v>
      </c>
      <c r="D585" s="97" t="s">
        <v>1137</v>
      </c>
      <c r="E585" s="169">
        <v>1500</v>
      </c>
      <c r="F585" s="236">
        <v>20</v>
      </c>
      <c r="G585" s="34"/>
      <c r="H585" s="34"/>
      <c r="I585" s="37"/>
      <c r="J585" s="47"/>
      <c r="K585" s="35"/>
    </row>
    <row r="586" spans="1:11" customFormat="1" x14ac:dyDescent="0.25">
      <c r="A586" s="32">
        <v>44642</v>
      </c>
      <c r="B586" s="32">
        <f t="shared" si="22"/>
        <v>44642</v>
      </c>
      <c r="C586" s="10" t="s">
        <v>118</v>
      </c>
      <c r="D586" s="12" t="s">
        <v>1139</v>
      </c>
      <c r="E586" s="169">
        <v>1200</v>
      </c>
      <c r="F586" s="236">
        <v>16</v>
      </c>
      <c r="G586" s="34"/>
      <c r="H586" s="34"/>
      <c r="I586" s="37"/>
      <c r="J586" s="47"/>
      <c r="K586" s="35"/>
    </row>
    <row r="587" spans="1:11" customFormat="1" x14ac:dyDescent="0.25">
      <c r="A587" s="32">
        <v>44642</v>
      </c>
      <c r="B587" s="32">
        <f t="shared" si="22"/>
        <v>44642</v>
      </c>
      <c r="C587" s="10" t="s">
        <v>119</v>
      </c>
      <c r="D587" s="12" t="s">
        <v>1140</v>
      </c>
      <c r="E587" s="169">
        <v>75</v>
      </c>
      <c r="F587" s="236">
        <v>1</v>
      </c>
      <c r="G587" s="34"/>
      <c r="H587" s="34"/>
      <c r="I587" s="37"/>
      <c r="J587" s="47"/>
      <c r="K587" s="35"/>
    </row>
    <row r="588" spans="1:11" customFormat="1" x14ac:dyDescent="0.25">
      <c r="A588" s="32">
        <v>44642</v>
      </c>
      <c r="B588" s="32">
        <f t="shared" si="22"/>
        <v>44642</v>
      </c>
      <c r="C588" s="10" t="s">
        <v>120</v>
      </c>
      <c r="D588" s="12" t="s">
        <v>1142</v>
      </c>
      <c r="E588" s="169">
        <v>1160</v>
      </c>
      <c r="F588" s="236">
        <v>8</v>
      </c>
      <c r="G588" s="34"/>
      <c r="H588" s="34"/>
      <c r="I588" s="37"/>
      <c r="J588" s="47"/>
      <c r="K588" s="35"/>
    </row>
    <row r="589" spans="1:11" customFormat="1" x14ac:dyDescent="0.25">
      <c r="A589" s="32">
        <v>44642</v>
      </c>
      <c r="B589" s="32">
        <f t="shared" si="22"/>
        <v>44642</v>
      </c>
      <c r="C589" s="10" t="s">
        <v>121</v>
      </c>
      <c r="D589" s="97" t="s">
        <v>1143</v>
      </c>
      <c r="E589" s="169">
        <v>44098.5</v>
      </c>
      <c r="F589" s="236">
        <v>10</v>
      </c>
      <c r="G589" s="34"/>
      <c r="H589" s="34"/>
      <c r="I589" s="37"/>
      <c r="J589" s="47"/>
      <c r="K589" s="35"/>
    </row>
    <row r="590" spans="1:11" customFormat="1" x14ac:dyDescent="0.25">
      <c r="A590" s="32">
        <v>44642</v>
      </c>
      <c r="B590" s="32">
        <f t="shared" si="22"/>
        <v>44642</v>
      </c>
      <c r="C590" s="10" t="s">
        <v>122</v>
      </c>
      <c r="D590" s="12" t="s">
        <v>2434</v>
      </c>
      <c r="E590" s="169">
        <v>4250</v>
      </c>
      <c r="F590" s="236">
        <v>17</v>
      </c>
      <c r="G590" s="34"/>
      <c r="H590" s="34"/>
      <c r="I590" s="37"/>
      <c r="J590" s="47"/>
      <c r="K590" s="35"/>
    </row>
    <row r="591" spans="1:11" customFormat="1" x14ac:dyDescent="0.25">
      <c r="A591" s="32">
        <v>44642</v>
      </c>
      <c r="B591" s="32">
        <f t="shared" si="22"/>
        <v>44642</v>
      </c>
      <c r="C591" s="10" t="s">
        <v>124</v>
      </c>
      <c r="D591" s="12" t="s">
        <v>2435</v>
      </c>
      <c r="E591" s="169">
        <v>55000</v>
      </c>
      <c r="F591" s="236">
        <v>11</v>
      </c>
      <c r="G591" s="34"/>
      <c r="H591" s="34"/>
      <c r="I591" s="37"/>
      <c r="J591" s="47"/>
      <c r="K591" s="35"/>
    </row>
    <row r="592" spans="1:11" customFormat="1" x14ac:dyDescent="0.25">
      <c r="A592" s="32">
        <v>44642</v>
      </c>
      <c r="B592" s="32">
        <f t="shared" si="22"/>
        <v>44642</v>
      </c>
      <c r="C592" s="10" t="s">
        <v>125</v>
      </c>
      <c r="D592" s="97" t="s">
        <v>1144</v>
      </c>
      <c r="E592" s="169">
        <v>2030</v>
      </c>
      <c r="F592" s="236">
        <v>14</v>
      </c>
      <c r="G592" s="34"/>
      <c r="H592" s="34"/>
      <c r="I592" s="37"/>
      <c r="J592" s="47"/>
      <c r="K592" s="35"/>
    </row>
    <row r="593" spans="1:11" customFormat="1" x14ac:dyDescent="0.25">
      <c r="A593" s="32">
        <v>44642</v>
      </c>
      <c r="B593" s="32">
        <f t="shared" si="22"/>
        <v>44642</v>
      </c>
      <c r="C593" s="10" t="s">
        <v>127</v>
      </c>
      <c r="D593" s="12" t="s">
        <v>1462</v>
      </c>
      <c r="E593" s="169">
        <v>11885.58</v>
      </c>
      <c r="F593" s="236">
        <v>3</v>
      </c>
      <c r="G593" s="34"/>
      <c r="H593" s="34"/>
      <c r="I593" s="37"/>
      <c r="J593" s="47"/>
      <c r="K593" s="35"/>
    </row>
    <row r="594" spans="1:11" customFormat="1" x14ac:dyDescent="0.25">
      <c r="A594" s="32">
        <v>44642</v>
      </c>
      <c r="B594" s="32">
        <f t="shared" si="22"/>
        <v>44642</v>
      </c>
      <c r="C594" s="10" t="s">
        <v>128</v>
      </c>
      <c r="D594" s="12" t="s">
        <v>2436</v>
      </c>
      <c r="E594" s="169">
        <v>5400</v>
      </c>
      <c r="F594" s="236">
        <v>36</v>
      </c>
      <c r="G594" s="34"/>
      <c r="H594" s="34"/>
      <c r="I594" s="37"/>
      <c r="J594" s="47"/>
      <c r="K594" s="35"/>
    </row>
    <row r="595" spans="1:11" customFormat="1" x14ac:dyDescent="0.25">
      <c r="A595" s="32">
        <v>44642</v>
      </c>
      <c r="B595" s="32">
        <f t="shared" si="22"/>
        <v>44642</v>
      </c>
      <c r="C595" s="10" t="s">
        <v>129</v>
      </c>
      <c r="D595" s="97" t="s">
        <v>2437</v>
      </c>
      <c r="E595" s="169">
        <v>288</v>
      </c>
      <c r="F595" s="236">
        <v>18</v>
      </c>
      <c r="G595" s="34"/>
      <c r="H595" s="34"/>
      <c r="I595" s="37"/>
      <c r="J595" s="47"/>
      <c r="K595" s="35"/>
    </row>
    <row r="596" spans="1:11" customFormat="1" x14ac:dyDescent="0.25">
      <c r="A596" s="32">
        <v>44642</v>
      </c>
      <c r="B596" s="32">
        <f t="shared" si="22"/>
        <v>44642</v>
      </c>
      <c r="C596" s="10" t="s">
        <v>130</v>
      </c>
      <c r="D596" s="12" t="s">
        <v>1132</v>
      </c>
      <c r="E596" s="169">
        <v>16380</v>
      </c>
      <c r="F596" s="236">
        <v>42</v>
      </c>
      <c r="G596" s="34"/>
      <c r="H596" s="34"/>
      <c r="I596" s="37"/>
      <c r="J596" s="47"/>
      <c r="K596" s="35"/>
    </row>
    <row r="597" spans="1:11" customFormat="1" x14ac:dyDescent="0.25">
      <c r="A597" s="32">
        <v>44642</v>
      </c>
      <c r="B597" s="32">
        <f t="shared" si="22"/>
        <v>44642</v>
      </c>
      <c r="C597" s="10" t="s">
        <v>131</v>
      </c>
      <c r="D597" s="12" t="s">
        <v>2438</v>
      </c>
      <c r="E597" s="169">
        <v>6864</v>
      </c>
      <c r="F597" s="236">
        <v>66</v>
      </c>
      <c r="G597" s="34"/>
      <c r="H597" s="34"/>
      <c r="I597" s="37"/>
      <c r="J597" s="47"/>
      <c r="K597" s="35"/>
    </row>
    <row r="598" spans="1:11" customFormat="1" x14ac:dyDescent="0.25">
      <c r="A598" s="32">
        <v>44642</v>
      </c>
      <c r="B598" s="32">
        <f t="shared" si="22"/>
        <v>44642</v>
      </c>
      <c r="C598" s="10" t="s">
        <v>133</v>
      </c>
      <c r="D598" s="97" t="s">
        <v>1135</v>
      </c>
      <c r="E598" s="169">
        <v>405.28</v>
      </c>
      <c r="F598" s="236">
        <v>8</v>
      </c>
      <c r="G598" s="34"/>
      <c r="H598" s="34"/>
      <c r="I598" s="37"/>
      <c r="J598" s="47"/>
      <c r="K598" s="35"/>
    </row>
    <row r="599" spans="1:11" customFormat="1" x14ac:dyDescent="0.25">
      <c r="A599" s="32">
        <v>44642</v>
      </c>
      <c r="B599" s="32">
        <f t="shared" si="22"/>
        <v>44642</v>
      </c>
      <c r="C599" s="10" t="s">
        <v>134</v>
      </c>
      <c r="D599" s="12" t="s">
        <v>2439</v>
      </c>
      <c r="E599" s="169">
        <v>9750</v>
      </c>
      <c r="F599" s="236">
        <v>5</v>
      </c>
      <c r="G599" s="34"/>
      <c r="H599" s="34"/>
      <c r="I599" s="37"/>
      <c r="J599" s="47"/>
      <c r="K599" s="35"/>
    </row>
    <row r="600" spans="1:11" customFormat="1" x14ac:dyDescent="0.25">
      <c r="A600" s="32">
        <v>44642</v>
      </c>
      <c r="B600" s="32">
        <f t="shared" si="22"/>
        <v>44642</v>
      </c>
      <c r="C600" s="10" t="s">
        <v>135</v>
      </c>
      <c r="D600" s="12" t="s">
        <v>2440</v>
      </c>
      <c r="E600" s="169">
        <v>8865</v>
      </c>
      <c r="F600" s="236">
        <v>197</v>
      </c>
      <c r="G600" s="34"/>
      <c r="H600" s="34"/>
      <c r="I600" s="37"/>
      <c r="J600" s="47"/>
      <c r="K600" s="35"/>
    </row>
    <row r="601" spans="1:11" customFormat="1" x14ac:dyDescent="0.25">
      <c r="A601" s="61">
        <v>44642</v>
      </c>
      <c r="B601" s="61">
        <f t="shared" si="22"/>
        <v>44642</v>
      </c>
      <c r="C601" s="62" t="s">
        <v>136</v>
      </c>
      <c r="D601" s="83" t="s">
        <v>2441</v>
      </c>
      <c r="E601" s="170">
        <v>560</v>
      </c>
      <c r="F601" s="237">
        <v>4</v>
      </c>
      <c r="G601" s="34"/>
      <c r="H601" s="34"/>
      <c r="I601" s="37"/>
      <c r="J601" s="47"/>
      <c r="K601" s="35"/>
    </row>
    <row r="602" spans="1:11" customFormat="1" x14ac:dyDescent="0.25">
      <c r="A602" s="82" t="s">
        <v>5</v>
      </c>
      <c r="B602" s="82"/>
      <c r="C602" s="82"/>
      <c r="D602" s="84"/>
      <c r="E602" s="171">
        <f>SUBTOTAL(109,Tabla8[Valor RD$])</f>
        <v>1286605.3900000004</v>
      </c>
      <c r="F602" s="160"/>
      <c r="G602" s="34"/>
      <c r="H602" s="34"/>
      <c r="I602" s="37"/>
      <c r="J602" s="47"/>
      <c r="K602" s="35"/>
    </row>
    <row r="603" spans="1:11" customFormat="1" x14ac:dyDescent="0.25">
      <c r="A603" s="14"/>
      <c r="B603" s="92"/>
      <c r="C603" s="24"/>
      <c r="D603" s="161"/>
      <c r="E603" s="25"/>
      <c r="F603" s="93"/>
      <c r="G603" s="34"/>
      <c r="H603" s="34"/>
      <c r="I603" s="37"/>
      <c r="J603" s="47"/>
      <c r="K603" s="35"/>
    </row>
    <row r="604" spans="1:11" customFormat="1" x14ac:dyDescent="0.25">
      <c r="A604" s="254" t="s">
        <v>1147</v>
      </c>
      <c r="B604" s="254"/>
      <c r="C604" s="254"/>
      <c r="D604" s="254"/>
      <c r="E604" s="254"/>
      <c r="F604" s="254"/>
      <c r="G604" s="34"/>
      <c r="H604" s="34"/>
      <c r="I604" s="37"/>
      <c r="J604" s="47"/>
      <c r="K604" s="35"/>
    </row>
    <row r="605" spans="1:11" customFormat="1" x14ac:dyDescent="0.25">
      <c r="A605" s="56" t="s">
        <v>51</v>
      </c>
      <c r="B605" s="56" t="s">
        <v>52</v>
      </c>
      <c r="C605" s="57" t="s">
        <v>53</v>
      </c>
      <c r="D605" s="56" t="s">
        <v>48</v>
      </c>
      <c r="E605" s="59" t="s">
        <v>1</v>
      </c>
      <c r="F605" s="64" t="s">
        <v>2</v>
      </c>
      <c r="G605" s="34"/>
      <c r="H605" s="34"/>
      <c r="I605" s="37"/>
      <c r="J605" s="47"/>
      <c r="K605" s="35"/>
    </row>
    <row r="606" spans="1:11" customFormat="1" x14ac:dyDescent="0.25">
      <c r="A606" s="32">
        <v>44642</v>
      </c>
      <c r="B606" s="32">
        <f t="shared" ref="B606:B637" si="23">+A606</f>
        <v>44642</v>
      </c>
      <c r="C606" s="10" t="s">
        <v>55</v>
      </c>
      <c r="D606" s="162" t="s">
        <v>2500</v>
      </c>
      <c r="E606" s="104">
        <v>46800</v>
      </c>
      <c r="F606" s="238">
        <v>12</v>
      </c>
      <c r="G606" s="34"/>
      <c r="H606" s="34"/>
      <c r="I606" s="37"/>
      <c r="J606" s="47"/>
      <c r="K606" s="35"/>
    </row>
    <row r="607" spans="1:11" customFormat="1" x14ac:dyDescent="0.25">
      <c r="A607" s="32">
        <v>44642</v>
      </c>
      <c r="B607" s="32">
        <f t="shared" si="23"/>
        <v>44642</v>
      </c>
      <c r="C607" s="10" t="s">
        <v>57</v>
      </c>
      <c r="D607" s="163" t="s">
        <v>1149</v>
      </c>
      <c r="E607" s="104">
        <v>75560.639999999999</v>
      </c>
      <c r="F607" s="238">
        <v>744</v>
      </c>
      <c r="G607" s="34"/>
      <c r="H607" s="34"/>
      <c r="I607" s="37"/>
      <c r="J607" s="47"/>
      <c r="K607" s="35"/>
    </row>
    <row r="608" spans="1:11" customFormat="1" x14ac:dyDescent="0.25">
      <c r="A608" s="32">
        <v>44642</v>
      </c>
      <c r="B608" s="32">
        <f t="shared" si="23"/>
        <v>44642</v>
      </c>
      <c r="C608" s="10" t="s">
        <v>58</v>
      </c>
      <c r="D608" s="162" t="s">
        <v>2501</v>
      </c>
      <c r="E608" s="104">
        <v>1143.9000000000001</v>
      </c>
      <c r="F608" s="238">
        <v>3</v>
      </c>
      <c r="G608" s="34"/>
      <c r="H608" s="34"/>
      <c r="I608" s="37"/>
      <c r="J608" s="47"/>
      <c r="K608" s="35"/>
    </row>
    <row r="609" spans="1:11" customFormat="1" x14ac:dyDescent="0.25">
      <c r="A609" s="32">
        <v>44642</v>
      </c>
      <c r="B609" s="32">
        <f t="shared" si="23"/>
        <v>44642</v>
      </c>
      <c r="C609" s="10" t="s">
        <v>59</v>
      </c>
      <c r="D609" s="163" t="s">
        <v>1150</v>
      </c>
      <c r="E609" s="104">
        <v>5500</v>
      </c>
      <c r="F609" s="238">
        <v>2</v>
      </c>
      <c r="G609" s="34"/>
      <c r="H609" s="34"/>
      <c r="I609" s="37"/>
      <c r="J609" s="47"/>
      <c r="K609" s="35"/>
    </row>
    <row r="610" spans="1:11" customFormat="1" x14ac:dyDescent="0.25">
      <c r="A610" s="32">
        <v>44642</v>
      </c>
      <c r="B610" s="32">
        <f t="shared" si="23"/>
        <v>44642</v>
      </c>
      <c r="C610" s="10" t="s">
        <v>60</v>
      </c>
      <c r="D610" s="162" t="s">
        <v>1157</v>
      </c>
      <c r="E610" s="104">
        <v>10050</v>
      </c>
      <c r="F610" s="238">
        <v>67</v>
      </c>
      <c r="G610" s="34"/>
      <c r="H610" s="34"/>
      <c r="I610" s="37"/>
      <c r="J610" s="47"/>
      <c r="K610" s="35"/>
    </row>
    <row r="611" spans="1:11" customFormat="1" x14ac:dyDescent="0.25">
      <c r="A611" s="32">
        <v>44642</v>
      </c>
      <c r="B611" s="32">
        <f t="shared" si="23"/>
        <v>44642</v>
      </c>
      <c r="C611" s="10" t="s">
        <v>61</v>
      </c>
      <c r="D611" s="163" t="s">
        <v>2657</v>
      </c>
      <c r="E611" s="104">
        <v>81.25</v>
      </c>
      <c r="F611" s="238">
        <v>1</v>
      </c>
      <c r="G611" s="34"/>
      <c r="H611" s="34"/>
      <c r="I611" s="37"/>
      <c r="J611" s="47"/>
      <c r="K611" s="35"/>
    </row>
    <row r="612" spans="1:11" customFormat="1" x14ac:dyDescent="0.25">
      <c r="A612" s="32">
        <v>44642</v>
      </c>
      <c r="B612" s="32">
        <f t="shared" si="23"/>
        <v>44642</v>
      </c>
      <c r="C612" s="10" t="s">
        <v>62</v>
      </c>
      <c r="D612" s="162" t="s">
        <v>2502</v>
      </c>
      <c r="E612" s="104">
        <v>5525</v>
      </c>
      <c r="F612" s="238">
        <v>17</v>
      </c>
      <c r="G612" s="34"/>
      <c r="H612" s="34"/>
      <c r="I612" s="37"/>
      <c r="J612" s="47"/>
      <c r="K612" s="35"/>
    </row>
    <row r="613" spans="1:11" customFormat="1" x14ac:dyDescent="0.25">
      <c r="A613" s="32">
        <v>44642</v>
      </c>
      <c r="B613" s="32">
        <f t="shared" si="23"/>
        <v>44642</v>
      </c>
      <c r="C613" s="10" t="s">
        <v>63</v>
      </c>
      <c r="D613" s="163" t="s">
        <v>2601</v>
      </c>
      <c r="E613" s="104">
        <v>269.5</v>
      </c>
      <c r="F613" s="238">
        <v>10</v>
      </c>
      <c r="G613" s="34"/>
      <c r="H613" s="34"/>
      <c r="I613" s="37"/>
      <c r="J613" s="47"/>
      <c r="K613" s="35"/>
    </row>
    <row r="614" spans="1:11" customFormat="1" x14ac:dyDescent="0.25">
      <c r="A614" s="32">
        <v>44642</v>
      </c>
      <c r="B614" s="32">
        <f t="shared" si="23"/>
        <v>44642</v>
      </c>
      <c r="C614" s="10" t="s">
        <v>64</v>
      </c>
      <c r="D614" s="162" t="s">
        <v>2503</v>
      </c>
      <c r="E614" s="104">
        <v>12871.015200000002</v>
      </c>
      <c r="F614" s="238">
        <v>123</v>
      </c>
      <c r="G614" s="34"/>
      <c r="H614" s="34"/>
      <c r="I614" s="37"/>
      <c r="J614" s="47"/>
      <c r="K614" s="35"/>
    </row>
    <row r="615" spans="1:11" customFormat="1" x14ac:dyDescent="0.25">
      <c r="A615" s="32">
        <v>44642</v>
      </c>
      <c r="B615" s="32">
        <f t="shared" si="23"/>
        <v>44642</v>
      </c>
      <c r="C615" s="10" t="s">
        <v>65</v>
      </c>
      <c r="D615" s="163" t="s">
        <v>1162</v>
      </c>
      <c r="E615" s="104">
        <v>4420</v>
      </c>
      <c r="F615" s="238">
        <v>40</v>
      </c>
      <c r="G615" s="34"/>
      <c r="H615" s="34"/>
      <c r="I615" s="37"/>
      <c r="J615" s="47"/>
      <c r="K615" s="35"/>
    </row>
    <row r="616" spans="1:11" customFormat="1" x14ac:dyDescent="0.25">
      <c r="A616" s="32">
        <v>44642</v>
      </c>
      <c r="B616" s="32">
        <f t="shared" si="23"/>
        <v>44642</v>
      </c>
      <c r="C616" s="10" t="s">
        <v>66</v>
      </c>
      <c r="D616" s="162" t="s">
        <v>1163</v>
      </c>
      <c r="E616" s="104">
        <v>18352</v>
      </c>
      <c r="F616" s="238">
        <v>740</v>
      </c>
      <c r="G616" s="34"/>
      <c r="H616" s="34"/>
      <c r="I616" s="37"/>
      <c r="J616" s="47"/>
      <c r="K616" s="35"/>
    </row>
    <row r="617" spans="1:11" customFormat="1" x14ac:dyDescent="0.25">
      <c r="A617" s="32">
        <v>44642</v>
      </c>
      <c r="B617" s="32">
        <f t="shared" si="23"/>
        <v>44642</v>
      </c>
      <c r="C617" s="10" t="s">
        <v>67</v>
      </c>
      <c r="D617" s="163" t="s">
        <v>1164</v>
      </c>
      <c r="E617" s="104">
        <v>73111.199999999997</v>
      </c>
      <c r="F617" s="238">
        <v>205</v>
      </c>
      <c r="G617" s="34"/>
      <c r="H617" s="34"/>
      <c r="I617" s="37"/>
      <c r="J617" s="47"/>
      <c r="K617" s="35"/>
    </row>
    <row r="618" spans="1:11" customFormat="1" x14ac:dyDescent="0.25">
      <c r="A618" s="32">
        <v>44642</v>
      </c>
      <c r="B618" s="32">
        <f t="shared" si="23"/>
        <v>44642</v>
      </c>
      <c r="C618" s="10" t="s">
        <v>68</v>
      </c>
      <c r="D618" s="162" t="s">
        <v>1169</v>
      </c>
      <c r="E618" s="104">
        <v>1260</v>
      </c>
      <c r="F618" s="238">
        <v>70</v>
      </c>
      <c r="G618" s="34"/>
      <c r="H618" s="34"/>
      <c r="I618" s="37"/>
      <c r="J618" s="47"/>
      <c r="K618" s="35"/>
    </row>
    <row r="619" spans="1:11" customFormat="1" x14ac:dyDescent="0.25">
      <c r="A619" s="32">
        <v>44642</v>
      </c>
      <c r="B619" s="32">
        <f t="shared" si="23"/>
        <v>44642</v>
      </c>
      <c r="C619" s="10" t="s">
        <v>69</v>
      </c>
      <c r="D619" s="163" t="s">
        <v>1177</v>
      </c>
      <c r="E619" s="104">
        <v>3120</v>
      </c>
      <c r="F619" s="238">
        <v>12</v>
      </c>
      <c r="G619" s="34"/>
      <c r="H619" s="34"/>
      <c r="I619" s="37"/>
      <c r="J619" s="47"/>
      <c r="K619" s="35"/>
    </row>
    <row r="620" spans="1:11" customFormat="1" x14ac:dyDescent="0.25">
      <c r="A620" s="32">
        <v>44642</v>
      </c>
      <c r="B620" s="32">
        <f t="shared" si="23"/>
        <v>44642</v>
      </c>
      <c r="C620" s="10" t="s">
        <v>70</v>
      </c>
      <c r="D620" s="162" t="s">
        <v>2504</v>
      </c>
      <c r="E620" s="104">
        <v>125551.80000000006</v>
      </c>
      <c r="F620" s="238">
        <v>820.60000000000036</v>
      </c>
      <c r="G620" s="34"/>
      <c r="H620" s="34"/>
      <c r="I620" s="37"/>
      <c r="J620" s="47"/>
      <c r="K620" s="35"/>
    </row>
    <row r="621" spans="1:11" customFormat="1" x14ac:dyDescent="0.25">
      <c r="A621" s="32">
        <v>44642</v>
      </c>
      <c r="B621" s="32">
        <f t="shared" si="23"/>
        <v>44642</v>
      </c>
      <c r="C621" s="10" t="s">
        <v>71</v>
      </c>
      <c r="D621" s="163" t="s">
        <v>1179</v>
      </c>
      <c r="E621" s="104">
        <v>318.75</v>
      </c>
      <c r="F621" s="238">
        <v>1</v>
      </c>
      <c r="G621" s="34"/>
      <c r="H621" s="34"/>
      <c r="I621" s="37"/>
      <c r="J621" s="47"/>
      <c r="K621" s="35"/>
    </row>
    <row r="622" spans="1:11" customFormat="1" x14ac:dyDescent="0.25">
      <c r="A622" s="32">
        <v>44642</v>
      </c>
      <c r="B622" s="32">
        <f t="shared" si="23"/>
        <v>44642</v>
      </c>
      <c r="C622" s="10" t="s">
        <v>72</v>
      </c>
      <c r="D622" s="164" t="s">
        <v>2505</v>
      </c>
      <c r="E622" s="104">
        <v>21707.822400000001</v>
      </c>
      <c r="F622" s="238">
        <v>66</v>
      </c>
      <c r="G622" s="34"/>
      <c r="H622" s="34"/>
      <c r="I622" s="37"/>
      <c r="J622" s="47"/>
      <c r="K622" s="35"/>
    </row>
    <row r="623" spans="1:11" customFormat="1" x14ac:dyDescent="0.25">
      <c r="A623" s="32">
        <v>44642</v>
      </c>
      <c r="B623" s="32">
        <f t="shared" si="23"/>
        <v>44642</v>
      </c>
      <c r="C623" s="10" t="s">
        <v>73</v>
      </c>
      <c r="D623" s="163" t="s">
        <v>1180</v>
      </c>
      <c r="E623" s="104">
        <v>22464</v>
      </c>
      <c r="F623" s="238">
        <v>54</v>
      </c>
      <c r="G623" s="34"/>
      <c r="H623" s="34"/>
      <c r="I623" s="37"/>
      <c r="J623" s="47"/>
      <c r="K623" s="35"/>
    </row>
    <row r="624" spans="1:11" customFormat="1" x14ac:dyDescent="0.25">
      <c r="A624" s="32">
        <v>44642</v>
      </c>
      <c r="B624" s="32">
        <f t="shared" si="23"/>
        <v>44642</v>
      </c>
      <c r="C624" s="10" t="s">
        <v>74</v>
      </c>
      <c r="D624" s="162" t="s">
        <v>1185</v>
      </c>
      <c r="E624" s="104">
        <v>41140.699999999997</v>
      </c>
      <c r="F624" s="238">
        <v>367</v>
      </c>
      <c r="G624" s="34"/>
      <c r="H624" s="34"/>
      <c r="I624" s="37"/>
      <c r="J624" s="47"/>
      <c r="K624" s="35"/>
    </row>
    <row r="625" spans="1:11" customFormat="1" x14ac:dyDescent="0.25">
      <c r="A625" s="32">
        <v>44642</v>
      </c>
      <c r="B625" s="32">
        <f t="shared" si="23"/>
        <v>44642</v>
      </c>
      <c r="C625" s="10" t="s">
        <v>75</v>
      </c>
      <c r="D625" s="163" t="s">
        <v>2506</v>
      </c>
      <c r="E625" s="104">
        <v>8398</v>
      </c>
      <c r="F625" s="238">
        <v>34</v>
      </c>
      <c r="G625" s="34"/>
      <c r="H625" s="34"/>
      <c r="I625" s="37"/>
      <c r="J625" s="47"/>
      <c r="K625" s="35"/>
    </row>
    <row r="626" spans="1:11" customFormat="1" x14ac:dyDescent="0.25">
      <c r="A626" s="32">
        <v>44642</v>
      </c>
      <c r="B626" s="32">
        <f t="shared" si="23"/>
        <v>44642</v>
      </c>
      <c r="C626" s="10" t="s">
        <v>76</v>
      </c>
      <c r="D626" s="162" t="s">
        <v>1199</v>
      </c>
      <c r="E626" s="104">
        <v>750</v>
      </c>
      <c r="F626" s="238">
        <v>3</v>
      </c>
      <c r="G626" s="34"/>
      <c r="H626" s="34"/>
      <c r="I626" s="37"/>
      <c r="J626" s="47"/>
      <c r="K626" s="35"/>
    </row>
    <row r="627" spans="1:11" customFormat="1" x14ac:dyDescent="0.25">
      <c r="A627" s="32">
        <v>44642</v>
      </c>
      <c r="B627" s="32">
        <f t="shared" si="23"/>
        <v>44642</v>
      </c>
      <c r="C627" s="10" t="s">
        <v>77</v>
      </c>
      <c r="D627" s="165" t="s">
        <v>2507</v>
      </c>
      <c r="E627" s="104">
        <v>1022.9184</v>
      </c>
      <c r="F627" s="238">
        <v>7</v>
      </c>
      <c r="G627" s="34"/>
      <c r="H627" s="34"/>
      <c r="I627" s="37"/>
      <c r="J627" s="47"/>
      <c r="K627" s="35"/>
    </row>
    <row r="628" spans="1:11" customFormat="1" x14ac:dyDescent="0.25">
      <c r="A628" s="32">
        <v>44642</v>
      </c>
      <c r="B628" s="32">
        <f t="shared" si="23"/>
        <v>44642</v>
      </c>
      <c r="C628" s="10" t="s">
        <v>78</v>
      </c>
      <c r="D628" s="164" t="s">
        <v>2508</v>
      </c>
      <c r="E628" s="104">
        <v>166495.99999999991</v>
      </c>
      <c r="F628" s="238">
        <v>774.39999999999964</v>
      </c>
      <c r="G628" s="34"/>
      <c r="H628" s="34"/>
      <c r="I628" s="37"/>
      <c r="J628" s="47"/>
      <c r="K628" s="35"/>
    </row>
    <row r="629" spans="1:11" customFormat="1" x14ac:dyDescent="0.25">
      <c r="A629" s="32">
        <v>44642</v>
      </c>
      <c r="B629" s="32">
        <f t="shared" si="23"/>
        <v>44642</v>
      </c>
      <c r="C629" s="10" t="s">
        <v>79</v>
      </c>
      <c r="D629" s="163" t="s">
        <v>1205</v>
      </c>
      <c r="E629" s="104">
        <v>32006.909999999636</v>
      </c>
      <c r="F629" s="238">
        <v>160.49999999999818</v>
      </c>
      <c r="G629" s="34"/>
      <c r="H629" s="34"/>
      <c r="I629" s="37"/>
      <c r="J629" s="47"/>
      <c r="K629" s="35"/>
    </row>
    <row r="630" spans="1:11" customFormat="1" x14ac:dyDescent="0.25">
      <c r="A630" s="32">
        <v>44642</v>
      </c>
      <c r="B630" s="32">
        <f t="shared" si="23"/>
        <v>44642</v>
      </c>
      <c r="C630" s="10" t="s">
        <v>80</v>
      </c>
      <c r="D630" s="162" t="s">
        <v>1206</v>
      </c>
      <c r="E630" s="104">
        <v>247500.00000000041</v>
      </c>
      <c r="F630" s="238">
        <v>550.00000000000091</v>
      </c>
      <c r="G630" s="34"/>
      <c r="H630" s="34"/>
      <c r="I630" s="37"/>
      <c r="J630" s="47"/>
      <c r="K630" s="35"/>
    </row>
    <row r="631" spans="1:11" customFormat="1" x14ac:dyDescent="0.25">
      <c r="A631" s="32">
        <v>44642</v>
      </c>
      <c r="B631" s="32">
        <f t="shared" si="23"/>
        <v>44642</v>
      </c>
      <c r="C631" s="10" t="s">
        <v>81</v>
      </c>
      <c r="D631" s="163" t="s">
        <v>1207</v>
      </c>
      <c r="E631" s="104">
        <v>38422.098000000027</v>
      </c>
      <c r="F631" s="238">
        <v>556.60000000000036</v>
      </c>
      <c r="G631" s="34"/>
      <c r="H631" s="34"/>
      <c r="I631" s="37"/>
      <c r="J631" s="47"/>
      <c r="K631" s="35"/>
    </row>
    <row r="632" spans="1:11" customFormat="1" x14ac:dyDescent="0.25">
      <c r="A632" s="32">
        <v>44642</v>
      </c>
      <c r="B632" s="32">
        <f t="shared" si="23"/>
        <v>44642</v>
      </c>
      <c r="C632" s="10" t="s">
        <v>82</v>
      </c>
      <c r="D632" s="162" t="s">
        <v>1212</v>
      </c>
      <c r="E632" s="104">
        <v>6942</v>
      </c>
      <c r="F632" s="238">
        <v>39</v>
      </c>
      <c r="G632" s="34"/>
      <c r="H632" s="34"/>
      <c r="I632" s="37"/>
      <c r="J632" s="47"/>
      <c r="K632" s="35"/>
    </row>
    <row r="633" spans="1:11" customFormat="1" x14ac:dyDescent="0.25">
      <c r="A633" s="32">
        <v>44642</v>
      </c>
      <c r="B633" s="32">
        <f t="shared" si="23"/>
        <v>44642</v>
      </c>
      <c r="C633" s="10" t="s">
        <v>83</v>
      </c>
      <c r="D633" s="163" t="s">
        <v>2509</v>
      </c>
      <c r="E633" s="104">
        <v>1430</v>
      </c>
      <c r="F633" s="238">
        <v>13</v>
      </c>
      <c r="G633" s="34"/>
      <c r="H633" s="34"/>
      <c r="I633" s="37"/>
      <c r="J633" s="47"/>
      <c r="K633" s="35"/>
    </row>
    <row r="634" spans="1:11" customFormat="1" x14ac:dyDescent="0.25">
      <c r="A634" s="32">
        <v>44642</v>
      </c>
      <c r="B634" s="32">
        <f t="shared" si="23"/>
        <v>44642</v>
      </c>
      <c r="C634" s="10" t="s">
        <v>84</v>
      </c>
      <c r="D634" s="164" t="s">
        <v>2510</v>
      </c>
      <c r="E634" s="104">
        <v>7710.12</v>
      </c>
      <c r="F634" s="238">
        <v>484</v>
      </c>
      <c r="G634" s="34"/>
      <c r="H634" s="34"/>
      <c r="I634" s="37"/>
      <c r="J634" s="47"/>
      <c r="K634" s="35"/>
    </row>
    <row r="635" spans="1:11" customFormat="1" x14ac:dyDescent="0.25">
      <c r="A635" s="32">
        <v>44642</v>
      </c>
      <c r="B635" s="32">
        <f t="shared" si="23"/>
        <v>44642</v>
      </c>
      <c r="C635" s="10" t="s">
        <v>85</v>
      </c>
      <c r="D635" s="163" t="s">
        <v>2511</v>
      </c>
      <c r="E635" s="104">
        <v>15221.056</v>
      </c>
      <c r="F635" s="238">
        <v>29</v>
      </c>
      <c r="G635" s="34"/>
      <c r="H635" s="34"/>
      <c r="I635" s="37"/>
      <c r="J635" s="47"/>
      <c r="K635" s="35"/>
    </row>
    <row r="636" spans="1:11" customFormat="1" x14ac:dyDescent="0.25">
      <c r="A636" s="32">
        <v>44642</v>
      </c>
      <c r="B636" s="32">
        <f t="shared" si="23"/>
        <v>44642</v>
      </c>
      <c r="C636" s="10" t="s">
        <v>86</v>
      </c>
      <c r="D636" s="162" t="s">
        <v>1221</v>
      </c>
      <c r="E636" s="104">
        <v>13300</v>
      </c>
      <c r="F636" s="238">
        <v>140</v>
      </c>
      <c r="G636" s="34"/>
      <c r="H636" s="34"/>
      <c r="I636" s="37"/>
      <c r="J636" s="47"/>
      <c r="K636" s="35"/>
    </row>
    <row r="637" spans="1:11" customFormat="1" x14ac:dyDescent="0.25">
      <c r="A637" s="32">
        <v>44642</v>
      </c>
      <c r="B637" s="32">
        <f t="shared" si="23"/>
        <v>44642</v>
      </c>
      <c r="C637" s="10" t="s">
        <v>87</v>
      </c>
      <c r="D637" s="163" t="s">
        <v>1222</v>
      </c>
      <c r="E637" s="104">
        <v>7600</v>
      </c>
      <c r="F637" s="238">
        <v>80</v>
      </c>
      <c r="G637" s="34"/>
      <c r="H637" s="34"/>
      <c r="I637" s="37"/>
      <c r="J637" s="47"/>
      <c r="K637" s="35"/>
    </row>
    <row r="638" spans="1:11" customFormat="1" x14ac:dyDescent="0.25">
      <c r="A638" s="32">
        <v>44642</v>
      </c>
      <c r="B638" s="32">
        <f t="shared" ref="B638:B669" si="24">+A638</f>
        <v>44642</v>
      </c>
      <c r="C638" s="10" t="s">
        <v>88</v>
      </c>
      <c r="D638" s="162" t="s">
        <v>1223</v>
      </c>
      <c r="E638" s="104">
        <v>13975</v>
      </c>
      <c r="F638" s="238">
        <v>215</v>
      </c>
      <c r="G638" s="34"/>
      <c r="H638" s="34"/>
      <c r="I638" s="37"/>
      <c r="J638" s="47"/>
      <c r="K638" s="35"/>
    </row>
    <row r="639" spans="1:11" customFormat="1" x14ac:dyDescent="0.25">
      <c r="A639" s="32">
        <v>44642</v>
      </c>
      <c r="B639" s="32">
        <f t="shared" si="24"/>
        <v>44642</v>
      </c>
      <c r="C639" s="10" t="s">
        <v>89</v>
      </c>
      <c r="D639" s="163" t="s">
        <v>2512</v>
      </c>
      <c r="E639" s="104">
        <v>43288</v>
      </c>
      <c r="F639" s="238">
        <v>1546</v>
      </c>
      <c r="G639" s="34"/>
      <c r="H639" s="34"/>
      <c r="I639" s="37"/>
      <c r="J639" s="47"/>
      <c r="K639" s="35"/>
    </row>
    <row r="640" spans="1:11" customFormat="1" x14ac:dyDescent="0.25">
      <c r="A640" s="32">
        <v>44642</v>
      </c>
      <c r="B640" s="32">
        <f t="shared" si="24"/>
        <v>44642</v>
      </c>
      <c r="C640" s="10" t="s">
        <v>90</v>
      </c>
      <c r="D640" s="162" t="s">
        <v>1230</v>
      </c>
      <c r="E640" s="104">
        <v>2114.56</v>
      </c>
      <c r="F640" s="238">
        <v>8</v>
      </c>
      <c r="G640" s="34"/>
      <c r="H640" s="34"/>
      <c r="I640" s="37"/>
      <c r="J640" s="47"/>
      <c r="K640" s="35"/>
    </row>
    <row r="641" spans="1:11" customFormat="1" x14ac:dyDescent="0.25">
      <c r="A641" s="32">
        <v>44642</v>
      </c>
      <c r="B641" s="32">
        <f t="shared" si="24"/>
        <v>44642</v>
      </c>
      <c r="C641" s="10" t="s">
        <v>91</v>
      </c>
      <c r="D641" s="163" t="s">
        <v>2513</v>
      </c>
      <c r="E641" s="104">
        <v>8505.1200000000008</v>
      </c>
      <c r="F641" s="238">
        <v>104</v>
      </c>
      <c r="G641" s="34"/>
      <c r="H641" s="34"/>
      <c r="I641" s="37"/>
      <c r="J641" s="47"/>
      <c r="K641" s="35"/>
    </row>
    <row r="642" spans="1:11" customFormat="1" x14ac:dyDescent="0.25">
      <c r="A642" s="32">
        <v>44642</v>
      </c>
      <c r="B642" s="32">
        <f t="shared" si="24"/>
        <v>44642</v>
      </c>
      <c r="C642" s="10" t="s">
        <v>92</v>
      </c>
      <c r="D642" s="162" t="s">
        <v>1233</v>
      </c>
      <c r="E642" s="104">
        <v>5330</v>
      </c>
      <c r="F642" s="238">
        <v>82</v>
      </c>
      <c r="G642" s="34"/>
      <c r="H642" s="34"/>
      <c r="I642" s="37"/>
      <c r="J642" s="47"/>
      <c r="K642" s="35"/>
    </row>
    <row r="643" spans="1:11" customFormat="1" x14ac:dyDescent="0.25">
      <c r="A643" s="32">
        <v>44642</v>
      </c>
      <c r="B643" s="32">
        <f t="shared" si="24"/>
        <v>44642</v>
      </c>
      <c r="C643" s="10" t="s">
        <v>93</v>
      </c>
      <c r="D643" s="163" t="s">
        <v>1235</v>
      </c>
      <c r="E643" s="104">
        <v>857.50000000000102</v>
      </c>
      <c r="F643" s="238">
        <v>19.600000000000023</v>
      </c>
      <c r="G643" s="34"/>
      <c r="H643" s="34"/>
      <c r="I643" s="37"/>
      <c r="J643" s="47"/>
      <c r="K643" s="35"/>
    </row>
    <row r="644" spans="1:11" customFormat="1" x14ac:dyDescent="0.25">
      <c r="A644" s="32">
        <v>44642</v>
      </c>
      <c r="B644" s="32">
        <f t="shared" si="24"/>
        <v>44642</v>
      </c>
      <c r="C644" s="10" t="s">
        <v>94</v>
      </c>
      <c r="D644" s="162" t="s">
        <v>1234</v>
      </c>
      <c r="E644" s="104">
        <v>13410</v>
      </c>
      <c r="F644" s="238">
        <v>149</v>
      </c>
      <c r="G644" s="34"/>
      <c r="H644" s="34"/>
      <c r="I644" s="37"/>
      <c r="J644" s="47"/>
      <c r="K644" s="35"/>
    </row>
    <row r="645" spans="1:11" customFormat="1" x14ac:dyDescent="0.25">
      <c r="A645" s="32">
        <v>44642</v>
      </c>
      <c r="B645" s="32">
        <f t="shared" si="24"/>
        <v>44642</v>
      </c>
      <c r="C645" s="10" t="s">
        <v>95</v>
      </c>
      <c r="D645" s="163" t="s">
        <v>2514</v>
      </c>
      <c r="E645" s="104">
        <v>15314</v>
      </c>
      <c r="F645" s="238">
        <v>19</v>
      </c>
      <c r="G645" s="34"/>
      <c r="H645" s="34"/>
      <c r="I645" s="37"/>
      <c r="J645" s="47"/>
      <c r="K645" s="35"/>
    </row>
    <row r="646" spans="1:11" customFormat="1" x14ac:dyDescent="0.25">
      <c r="A646" s="32">
        <v>44642</v>
      </c>
      <c r="B646" s="32">
        <f t="shared" si="24"/>
        <v>44642</v>
      </c>
      <c r="C646" s="10" t="s">
        <v>96</v>
      </c>
      <c r="D646" s="162" t="s">
        <v>2515</v>
      </c>
      <c r="E646" s="104">
        <v>3510</v>
      </c>
      <c r="F646" s="238">
        <v>6</v>
      </c>
      <c r="G646" s="34"/>
      <c r="H646" s="34"/>
      <c r="I646" s="37"/>
      <c r="J646" s="47"/>
      <c r="K646" s="35"/>
    </row>
    <row r="647" spans="1:11" customFormat="1" x14ac:dyDescent="0.25">
      <c r="A647" s="32">
        <v>44642</v>
      </c>
      <c r="B647" s="32">
        <f t="shared" si="24"/>
        <v>44642</v>
      </c>
      <c r="C647" s="10" t="s">
        <v>97</v>
      </c>
      <c r="D647" s="163" t="s">
        <v>2516</v>
      </c>
      <c r="E647" s="104">
        <v>114839.99999999987</v>
      </c>
      <c r="F647" s="238">
        <v>791.99999999999909</v>
      </c>
      <c r="G647" s="34"/>
      <c r="H647" s="34"/>
      <c r="I647" s="37"/>
      <c r="J647" s="47"/>
      <c r="K647" s="35"/>
    </row>
    <row r="648" spans="1:11" customFormat="1" x14ac:dyDescent="0.25">
      <c r="A648" s="32">
        <v>44642</v>
      </c>
      <c r="B648" s="32">
        <f t="shared" si="24"/>
        <v>44642</v>
      </c>
      <c r="C648" s="10" t="s">
        <v>98</v>
      </c>
      <c r="D648" s="162" t="s">
        <v>1243</v>
      </c>
      <c r="E648" s="104">
        <v>2844</v>
      </c>
      <c r="F648" s="238">
        <v>12</v>
      </c>
      <c r="G648" s="34"/>
      <c r="H648" s="34"/>
      <c r="I648" s="37"/>
      <c r="J648" s="47"/>
      <c r="K648" s="35"/>
    </row>
    <row r="649" spans="1:11" customFormat="1" x14ac:dyDescent="0.25">
      <c r="A649" s="32">
        <v>44642</v>
      </c>
      <c r="B649" s="32">
        <f t="shared" si="24"/>
        <v>44642</v>
      </c>
      <c r="C649" s="10" t="s">
        <v>99</v>
      </c>
      <c r="D649" s="163" t="s">
        <v>1245</v>
      </c>
      <c r="E649" s="104">
        <v>5412</v>
      </c>
      <c r="F649" s="238">
        <v>44</v>
      </c>
      <c r="G649" s="34"/>
      <c r="H649" s="34"/>
      <c r="I649" s="37"/>
      <c r="J649" s="47"/>
      <c r="K649" s="35"/>
    </row>
    <row r="650" spans="1:11" customFormat="1" x14ac:dyDescent="0.25">
      <c r="A650" s="32">
        <v>44642</v>
      </c>
      <c r="B650" s="32">
        <f t="shared" si="24"/>
        <v>44642</v>
      </c>
      <c r="C650" s="10" t="s">
        <v>100</v>
      </c>
      <c r="D650" s="162" t="s">
        <v>2517</v>
      </c>
      <c r="E650" s="104">
        <v>19418</v>
      </c>
      <c r="F650" s="238">
        <v>73</v>
      </c>
      <c r="G650" s="34"/>
      <c r="H650" s="34"/>
      <c r="I650" s="37"/>
      <c r="J650" s="47"/>
      <c r="K650" s="35"/>
    </row>
    <row r="651" spans="1:11" customFormat="1" x14ac:dyDescent="0.25">
      <c r="A651" s="32">
        <v>44642</v>
      </c>
      <c r="B651" s="32">
        <f t="shared" si="24"/>
        <v>44642</v>
      </c>
      <c r="C651" s="10" t="s">
        <v>101</v>
      </c>
      <c r="D651" s="163" t="s">
        <v>1248</v>
      </c>
      <c r="E651" s="104">
        <v>6151.6500000000005</v>
      </c>
      <c r="F651" s="238">
        <v>15</v>
      </c>
      <c r="G651" s="34"/>
      <c r="H651" s="34"/>
      <c r="I651" s="37"/>
      <c r="J651" s="47"/>
      <c r="K651" s="35"/>
    </row>
    <row r="652" spans="1:11" customFormat="1" x14ac:dyDescent="0.25">
      <c r="A652" s="32">
        <v>44642</v>
      </c>
      <c r="B652" s="32">
        <f t="shared" si="24"/>
        <v>44642</v>
      </c>
      <c r="C652" s="10" t="s">
        <v>102</v>
      </c>
      <c r="D652" s="162" t="s">
        <v>1249</v>
      </c>
      <c r="E652" s="104">
        <v>82310.160000000076</v>
      </c>
      <c r="F652" s="238">
        <v>729.70000000000073</v>
      </c>
      <c r="G652" s="34"/>
      <c r="H652" s="34"/>
      <c r="I652" s="37"/>
      <c r="J652" s="47"/>
      <c r="K652" s="35"/>
    </row>
    <row r="653" spans="1:11" customFormat="1" x14ac:dyDescent="0.25">
      <c r="A653" s="32">
        <v>44642</v>
      </c>
      <c r="B653" s="32">
        <f t="shared" si="24"/>
        <v>44642</v>
      </c>
      <c r="C653" s="10" t="s">
        <v>103</v>
      </c>
      <c r="D653" s="163" t="s">
        <v>2518</v>
      </c>
      <c r="E653" s="104">
        <v>4862</v>
      </c>
      <c r="F653" s="238">
        <v>17</v>
      </c>
      <c r="G653" s="34"/>
      <c r="H653" s="34"/>
      <c r="I653" s="37"/>
      <c r="J653" s="47"/>
      <c r="K653" s="35"/>
    </row>
    <row r="654" spans="1:11" customFormat="1" x14ac:dyDescent="0.25">
      <c r="A654" s="32">
        <v>44642</v>
      </c>
      <c r="B654" s="32">
        <f t="shared" si="24"/>
        <v>44642</v>
      </c>
      <c r="C654" s="10" t="s">
        <v>104</v>
      </c>
      <c r="D654" s="162" t="s">
        <v>2519</v>
      </c>
      <c r="E654" s="104">
        <v>12967.5</v>
      </c>
      <c r="F654" s="238">
        <v>133</v>
      </c>
      <c r="G654" s="34"/>
      <c r="H654" s="34"/>
      <c r="I654" s="37"/>
      <c r="J654" s="47"/>
      <c r="K654" s="35"/>
    </row>
    <row r="655" spans="1:11" customFormat="1" x14ac:dyDescent="0.25">
      <c r="A655" s="32">
        <v>44642</v>
      </c>
      <c r="B655" s="32">
        <f t="shared" si="24"/>
        <v>44642</v>
      </c>
      <c r="C655" s="10" t="s">
        <v>105</v>
      </c>
      <c r="D655" s="163" t="s">
        <v>2658</v>
      </c>
      <c r="E655" s="104">
        <v>512.4</v>
      </c>
      <c r="F655" s="238">
        <v>7</v>
      </c>
      <c r="G655" s="34"/>
      <c r="H655" s="34"/>
      <c r="I655" s="37"/>
      <c r="J655" s="47"/>
      <c r="K655" s="35"/>
    </row>
    <row r="656" spans="1:11" customFormat="1" x14ac:dyDescent="0.25">
      <c r="A656" s="32">
        <v>44642</v>
      </c>
      <c r="B656" s="32">
        <f t="shared" si="24"/>
        <v>44642</v>
      </c>
      <c r="C656" s="10" t="s">
        <v>106</v>
      </c>
      <c r="D656" s="162" t="s">
        <v>2659</v>
      </c>
      <c r="E656" s="104">
        <v>238</v>
      </c>
      <c r="F656" s="238">
        <v>10</v>
      </c>
      <c r="G656" s="34"/>
      <c r="H656" s="34"/>
      <c r="I656" s="37"/>
      <c r="J656" s="47"/>
      <c r="K656" s="35"/>
    </row>
    <row r="657" spans="1:11" customFormat="1" x14ac:dyDescent="0.25">
      <c r="A657" s="32">
        <v>44642</v>
      </c>
      <c r="B657" s="32">
        <f t="shared" si="24"/>
        <v>44642</v>
      </c>
      <c r="C657" s="10" t="s">
        <v>107</v>
      </c>
      <c r="D657" s="163" t="s">
        <v>2520</v>
      </c>
      <c r="E657" s="104">
        <v>10000</v>
      </c>
      <c r="F657" s="238">
        <v>10</v>
      </c>
      <c r="G657" s="34"/>
      <c r="H657" s="34"/>
      <c r="I657" s="37"/>
      <c r="J657" s="47"/>
      <c r="K657" s="35"/>
    </row>
    <row r="658" spans="1:11" customFormat="1" x14ac:dyDescent="0.25">
      <c r="A658" s="32">
        <v>44642</v>
      </c>
      <c r="B658" s="32">
        <f t="shared" si="24"/>
        <v>44642</v>
      </c>
      <c r="C658" s="10" t="s">
        <v>108</v>
      </c>
      <c r="D658" s="162" t="s">
        <v>1260</v>
      </c>
      <c r="E658" s="104">
        <v>351</v>
      </c>
      <c r="F658" s="238">
        <v>10</v>
      </c>
      <c r="G658" s="34"/>
      <c r="H658" s="34"/>
      <c r="I658" s="37"/>
      <c r="J658" s="47"/>
      <c r="K658" s="35"/>
    </row>
    <row r="659" spans="1:11" customFormat="1" x14ac:dyDescent="0.25">
      <c r="A659" s="32">
        <v>44642</v>
      </c>
      <c r="B659" s="32">
        <f t="shared" si="24"/>
        <v>44642</v>
      </c>
      <c r="C659" s="10" t="s">
        <v>109</v>
      </c>
      <c r="D659" s="163" t="s">
        <v>2660</v>
      </c>
      <c r="E659" s="104">
        <v>150</v>
      </c>
      <c r="F659" s="238">
        <v>1</v>
      </c>
      <c r="G659" s="34"/>
      <c r="H659" s="34"/>
      <c r="I659" s="37"/>
      <c r="J659" s="47"/>
      <c r="K659" s="35"/>
    </row>
    <row r="660" spans="1:11" customFormat="1" x14ac:dyDescent="0.25">
      <c r="A660" s="32">
        <v>44642</v>
      </c>
      <c r="B660" s="32">
        <f t="shared" si="24"/>
        <v>44642</v>
      </c>
      <c r="C660" s="10" t="s">
        <v>110</v>
      </c>
      <c r="D660" s="162" t="s">
        <v>1258</v>
      </c>
      <c r="E660" s="104">
        <v>48480.500000000044</v>
      </c>
      <c r="F660" s="238">
        <v>206.30000000000018</v>
      </c>
      <c r="G660" s="34"/>
      <c r="H660" s="34"/>
      <c r="I660" s="37"/>
      <c r="J660" s="47"/>
      <c r="K660" s="35"/>
    </row>
    <row r="661" spans="1:11" customFormat="1" x14ac:dyDescent="0.25">
      <c r="A661" s="32">
        <v>44642</v>
      </c>
      <c r="B661" s="32">
        <f t="shared" si="24"/>
        <v>44642</v>
      </c>
      <c r="C661" s="10" t="s">
        <v>111</v>
      </c>
      <c r="D661" s="163" t="s">
        <v>1259</v>
      </c>
      <c r="E661" s="104">
        <v>8367.3999999998832</v>
      </c>
      <c r="F661" s="238">
        <v>39.099999999999454</v>
      </c>
      <c r="G661" s="34"/>
      <c r="H661" s="34"/>
      <c r="I661" s="37"/>
      <c r="J661" s="47"/>
      <c r="K661" s="35"/>
    </row>
    <row r="662" spans="1:11" customFormat="1" x14ac:dyDescent="0.25">
      <c r="A662" s="32">
        <v>44642</v>
      </c>
      <c r="B662" s="32">
        <f t="shared" si="24"/>
        <v>44642</v>
      </c>
      <c r="C662" s="10" t="s">
        <v>113</v>
      </c>
      <c r="D662" s="162" t="s">
        <v>2521</v>
      </c>
      <c r="E662" s="104">
        <v>15180</v>
      </c>
      <c r="F662" s="238">
        <v>66</v>
      </c>
      <c r="G662" s="34"/>
      <c r="H662" s="34"/>
      <c r="I662" s="37"/>
      <c r="J662" s="47"/>
      <c r="K662" s="35"/>
    </row>
    <row r="663" spans="1:11" customFormat="1" x14ac:dyDescent="0.25">
      <c r="A663" s="32">
        <v>44642</v>
      </c>
      <c r="B663" s="32">
        <f t="shared" si="24"/>
        <v>44642</v>
      </c>
      <c r="C663" s="10" t="s">
        <v>114</v>
      </c>
      <c r="D663" s="163" t="s">
        <v>1264</v>
      </c>
      <c r="E663" s="104">
        <v>16638.75</v>
      </c>
      <c r="F663" s="238">
        <v>45</v>
      </c>
      <c r="G663" s="34"/>
      <c r="H663" s="34"/>
      <c r="I663" s="37"/>
      <c r="J663" s="47"/>
      <c r="K663" s="35"/>
    </row>
    <row r="664" spans="1:11" customFormat="1" x14ac:dyDescent="0.25">
      <c r="A664" s="32">
        <v>44642</v>
      </c>
      <c r="B664" s="32">
        <f t="shared" si="24"/>
        <v>44642</v>
      </c>
      <c r="C664" s="10" t="s">
        <v>115</v>
      </c>
      <c r="D664" s="162" t="s">
        <v>2522</v>
      </c>
      <c r="E664" s="104">
        <v>5449.6884</v>
      </c>
      <c r="F664" s="238">
        <v>13</v>
      </c>
      <c r="G664" s="34"/>
      <c r="H664" s="34"/>
      <c r="I664" s="37"/>
      <c r="J664" s="47"/>
      <c r="K664" s="35"/>
    </row>
    <row r="665" spans="1:11" customFormat="1" x14ac:dyDescent="0.25">
      <c r="A665" s="32">
        <v>44642</v>
      </c>
      <c r="B665" s="32">
        <f t="shared" si="24"/>
        <v>44642</v>
      </c>
      <c r="C665" s="10" t="s">
        <v>116</v>
      </c>
      <c r="D665" s="163" t="s">
        <v>1265</v>
      </c>
      <c r="E665" s="104">
        <v>2015</v>
      </c>
      <c r="F665" s="238">
        <v>5</v>
      </c>
      <c r="G665" s="34"/>
      <c r="H665" s="34"/>
      <c r="I665" s="37"/>
      <c r="J665" s="47"/>
      <c r="K665" s="35"/>
    </row>
    <row r="666" spans="1:11" customFormat="1" x14ac:dyDescent="0.25">
      <c r="A666" s="32">
        <v>44642</v>
      </c>
      <c r="B666" s="32">
        <f t="shared" si="24"/>
        <v>44642</v>
      </c>
      <c r="C666" s="10" t="s">
        <v>117</v>
      </c>
      <c r="D666" s="162" t="s">
        <v>1275</v>
      </c>
      <c r="E666" s="104">
        <v>1572.5</v>
      </c>
      <c r="F666" s="238">
        <v>85</v>
      </c>
      <c r="G666" s="34"/>
      <c r="H666" s="34"/>
      <c r="I666" s="37"/>
      <c r="J666" s="47"/>
      <c r="K666" s="35"/>
    </row>
    <row r="667" spans="1:11" customFormat="1" x14ac:dyDescent="0.25">
      <c r="A667" s="32">
        <v>44642</v>
      </c>
      <c r="B667" s="32">
        <f t="shared" si="24"/>
        <v>44642</v>
      </c>
      <c r="C667" s="10" t="s">
        <v>118</v>
      </c>
      <c r="D667" s="163" t="s">
        <v>1276</v>
      </c>
      <c r="E667" s="104">
        <v>734.375</v>
      </c>
      <c r="F667" s="238">
        <v>23.5</v>
      </c>
      <c r="G667" s="34"/>
      <c r="H667" s="34"/>
      <c r="I667" s="37"/>
      <c r="J667" s="47"/>
      <c r="K667" s="35"/>
    </row>
    <row r="668" spans="1:11" customFormat="1" x14ac:dyDescent="0.25">
      <c r="A668" s="32">
        <v>44642</v>
      </c>
      <c r="B668" s="32">
        <f t="shared" si="24"/>
        <v>44642</v>
      </c>
      <c r="C668" s="10" t="s">
        <v>119</v>
      </c>
      <c r="D668" s="162" t="s">
        <v>2523</v>
      </c>
      <c r="E668" s="104">
        <v>828.36</v>
      </c>
      <c r="F668" s="238">
        <v>6</v>
      </c>
      <c r="G668" s="34"/>
      <c r="H668" s="34"/>
      <c r="I668" s="37"/>
      <c r="J668" s="47"/>
      <c r="K668" s="35"/>
    </row>
    <row r="669" spans="1:11" customFormat="1" x14ac:dyDescent="0.25">
      <c r="A669" s="32">
        <v>44642</v>
      </c>
      <c r="B669" s="32">
        <f t="shared" si="24"/>
        <v>44642</v>
      </c>
      <c r="C669" s="10" t="s">
        <v>120</v>
      </c>
      <c r="D669" s="163" t="s">
        <v>1267</v>
      </c>
      <c r="E669" s="104">
        <v>906.24</v>
      </c>
      <c r="F669" s="238">
        <v>128</v>
      </c>
      <c r="G669" s="34"/>
      <c r="H669" s="34"/>
      <c r="I669" s="37"/>
      <c r="J669" s="47"/>
      <c r="K669" s="35"/>
    </row>
    <row r="670" spans="1:11" customFormat="1" x14ac:dyDescent="0.25">
      <c r="A670" s="32">
        <v>44642</v>
      </c>
      <c r="B670" s="32">
        <f t="shared" ref="B670:B680" si="25">+A670</f>
        <v>44642</v>
      </c>
      <c r="C670" s="10" t="s">
        <v>121</v>
      </c>
      <c r="D670" s="162" t="s">
        <v>2661</v>
      </c>
      <c r="E670" s="104">
        <v>500</v>
      </c>
      <c r="F670" s="238">
        <v>10</v>
      </c>
      <c r="G670" s="34"/>
      <c r="H670" s="34"/>
      <c r="I670" s="37"/>
      <c r="J670" s="47"/>
      <c r="K670" s="35"/>
    </row>
    <row r="671" spans="1:11" customFormat="1" x14ac:dyDescent="0.25">
      <c r="A671" s="32">
        <v>44642</v>
      </c>
      <c r="B671" s="32">
        <f t="shared" si="25"/>
        <v>44642</v>
      </c>
      <c r="C671" s="10" t="s">
        <v>122</v>
      </c>
      <c r="D671" s="163" t="s">
        <v>2524</v>
      </c>
      <c r="E671" s="104">
        <v>15041</v>
      </c>
      <c r="F671" s="238">
        <v>89</v>
      </c>
      <c r="G671" s="34"/>
      <c r="H671" s="34"/>
      <c r="I671" s="37"/>
      <c r="J671" s="47"/>
      <c r="K671" s="35"/>
    </row>
    <row r="672" spans="1:11" customFormat="1" x14ac:dyDescent="0.25">
      <c r="A672" s="32">
        <v>44642</v>
      </c>
      <c r="B672" s="32">
        <f t="shared" si="25"/>
        <v>44642</v>
      </c>
      <c r="C672" s="10" t="s">
        <v>123</v>
      </c>
      <c r="D672" s="162" t="s">
        <v>2525</v>
      </c>
      <c r="E672" s="104">
        <v>27995.5</v>
      </c>
      <c r="F672" s="238">
        <v>59</v>
      </c>
      <c r="G672" s="34"/>
      <c r="H672" s="34"/>
      <c r="I672" s="37"/>
      <c r="J672" s="47"/>
      <c r="K672" s="35"/>
    </row>
    <row r="673" spans="1:11" customFormat="1" x14ac:dyDescent="0.25">
      <c r="A673" s="32">
        <v>44642</v>
      </c>
      <c r="B673" s="32">
        <f t="shared" si="25"/>
        <v>44642</v>
      </c>
      <c r="C673" s="10" t="s">
        <v>124</v>
      </c>
      <c r="D673" s="163" t="s">
        <v>2526</v>
      </c>
      <c r="E673" s="104">
        <v>13100</v>
      </c>
      <c r="F673" s="238">
        <v>50</v>
      </c>
      <c r="G673" s="34"/>
      <c r="H673" s="34"/>
      <c r="I673" s="37"/>
      <c r="J673" s="47"/>
      <c r="K673" s="35"/>
    </row>
    <row r="674" spans="1:11" customFormat="1" x14ac:dyDescent="0.25">
      <c r="A674" s="32">
        <v>44642</v>
      </c>
      <c r="B674" s="32">
        <f t="shared" si="25"/>
        <v>44642</v>
      </c>
      <c r="C674" s="10" t="s">
        <v>125</v>
      </c>
      <c r="D674" s="162" t="s">
        <v>1277</v>
      </c>
      <c r="E674" s="104">
        <v>1652</v>
      </c>
      <c r="F674" s="238">
        <v>4</v>
      </c>
      <c r="G674" s="34"/>
      <c r="H674" s="34"/>
      <c r="I674" s="37"/>
      <c r="J674" s="47"/>
      <c r="K674" s="35"/>
    </row>
    <row r="675" spans="1:11" customFormat="1" x14ac:dyDescent="0.25">
      <c r="A675" s="32">
        <v>44642</v>
      </c>
      <c r="B675" s="32">
        <f t="shared" si="25"/>
        <v>44642</v>
      </c>
      <c r="C675" s="10" t="s">
        <v>126</v>
      </c>
      <c r="D675" s="163" t="s">
        <v>1278</v>
      </c>
      <c r="E675" s="104">
        <v>2891</v>
      </c>
      <c r="F675" s="238">
        <v>7</v>
      </c>
      <c r="G675" s="34"/>
      <c r="H675" s="34"/>
      <c r="I675" s="37"/>
      <c r="J675" s="47"/>
      <c r="K675" s="35"/>
    </row>
    <row r="676" spans="1:11" x14ac:dyDescent="0.25">
      <c r="A676" s="32">
        <v>44642</v>
      </c>
      <c r="B676" s="32">
        <f t="shared" si="25"/>
        <v>44642</v>
      </c>
      <c r="C676" s="10" t="s">
        <v>127</v>
      </c>
      <c r="D676" s="162" t="s">
        <v>1283</v>
      </c>
      <c r="E676" s="104">
        <v>1350</v>
      </c>
      <c r="F676" s="238">
        <v>15</v>
      </c>
    </row>
    <row r="677" spans="1:11" x14ac:dyDescent="0.25">
      <c r="A677" s="32">
        <v>44642</v>
      </c>
      <c r="B677" s="32">
        <f t="shared" si="25"/>
        <v>44642</v>
      </c>
      <c r="C677" s="10" t="s">
        <v>128</v>
      </c>
      <c r="D677" s="163" t="s">
        <v>2527</v>
      </c>
      <c r="E677" s="104">
        <v>2281.5</v>
      </c>
      <c r="F677" s="238">
        <v>13</v>
      </c>
    </row>
    <row r="678" spans="1:11" x14ac:dyDescent="0.25">
      <c r="A678" s="32">
        <v>44642</v>
      </c>
      <c r="B678" s="32">
        <f t="shared" si="25"/>
        <v>44642</v>
      </c>
      <c r="C678" s="10" t="s">
        <v>129</v>
      </c>
      <c r="D678" s="162" t="s">
        <v>2528</v>
      </c>
      <c r="E678" s="104">
        <v>1920</v>
      </c>
      <c r="F678" s="238">
        <v>6</v>
      </c>
    </row>
    <row r="679" spans="1:11" x14ac:dyDescent="0.25">
      <c r="A679" s="32">
        <v>44642</v>
      </c>
      <c r="B679" s="32">
        <f t="shared" si="25"/>
        <v>44642</v>
      </c>
      <c r="C679" s="10" t="s">
        <v>130</v>
      </c>
      <c r="D679" s="163" t="s">
        <v>1284</v>
      </c>
      <c r="E679" s="104">
        <v>7104</v>
      </c>
      <c r="F679" s="238">
        <v>32</v>
      </c>
    </row>
    <row r="680" spans="1:11" x14ac:dyDescent="0.25">
      <c r="A680" s="33">
        <v>44642</v>
      </c>
      <c r="B680" s="33">
        <f t="shared" si="25"/>
        <v>44642</v>
      </c>
      <c r="C680" s="7" t="s">
        <v>131</v>
      </c>
      <c r="D680" s="166" t="s">
        <v>1285</v>
      </c>
      <c r="E680" s="127">
        <v>7812</v>
      </c>
      <c r="F680" s="239">
        <v>36</v>
      </c>
    </row>
    <row r="681" spans="1:11" x14ac:dyDescent="0.25">
      <c r="A681" s="66" t="s">
        <v>5</v>
      </c>
      <c r="B681" s="65"/>
      <c r="C681" s="65"/>
      <c r="D681" s="167"/>
      <c r="E681" s="128">
        <f>SUBTOTAL(109,Tabla2[Valor RD$])</f>
        <v>1564227.3833999999</v>
      </c>
      <c r="F681" s="168"/>
    </row>
    <row r="683" spans="1:11" x14ac:dyDescent="0.25">
      <c r="A683" s="250" t="s">
        <v>49</v>
      </c>
      <c r="B683" s="250"/>
      <c r="C683" s="250"/>
      <c r="D683" s="250"/>
      <c r="E683" s="250"/>
      <c r="F683" s="250"/>
    </row>
    <row r="684" spans="1:11" x14ac:dyDescent="0.25">
      <c r="A684" s="251" t="s">
        <v>112</v>
      </c>
      <c r="B684" s="251"/>
      <c r="C684" s="251"/>
      <c r="D684" s="251"/>
      <c r="E684" s="251"/>
      <c r="F684" s="251"/>
    </row>
    <row r="685" spans="1:11" x14ac:dyDescent="0.25">
      <c r="B685" s="14" t="s">
        <v>325</v>
      </c>
    </row>
    <row r="690" spans="2:6" x14ac:dyDescent="0.25">
      <c r="B690" s="14" t="s">
        <v>326</v>
      </c>
    </row>
    <row r="691" spans="2:6" x14ac:dyDescent="0.25">
      <c r="B691" s="6" t="s">
        <v>2758</v>
      </c>
    </row>
    <row r="692" spans="2:6" x14ac:dyDescent="0.25">
      <c r="B692" s="14" t="s">
        <v>2759</v>
      </c>
      <c r="F692" s="40"/>
    </row>
    <row r="693" spans="2:6" x14ac:dyDescent="0.25">
      <c r="F693" s="40"/>
    </row>
    <row r="694" spans="2:6" x14ac:dyDescent="0.25">
      <c r="F694" s="40"/>
    </row>
    <row r="695" spans="2:6" x14ac:dyDescent="0.25">
      <c r="D695" s="1"/>
    </row>
    <row r="696" spans="2:6" x14ac:dyDescent="0.25">
      <c r="D696" s="1"/>
    </row>
  </sheetData>
  <mergeCells count="12">
    <mergeCell ref="A683:F683"/>
    <mergeCell ref="A684:F684"/>
    <mergeCell ref="A7:F7"/>
    <mergeCell ref="A8:F8"/>
    <mergeCell ref="A152:F152"/>
    <mergeCell ref="A305:F305"/>
    <mergeCell ref="A49:F49"/>
    <mergeCell ref="A11:F11"/>
    <mergeCell ref="A9:F9"/>
    <mergeCell ref="A437:F437"/>
    <mergeCell ref="A543:F543"/>
    <mergeCell ref="A604:F604"/>
  </mergeCells>
  <phoneticPr fontId="10" type="noConversion"/>
  <printOptions horizontalCentered="1"/>
  <pageMargins left="0" right="0" top="0.35433070866141736" bottom="0.39370078740157483" header="0.31496062992125984" footer="0.31496062992125984"/>
  <pageSetup scale="65" fitToHeight="0" orientation="portrait" r:id="rId1"/>
  <rowBreaks count="7" manualBreakCount="7">
    <brk id="48" max="16383" man="1"/>
    <brk id="119" max="5" man="1"/>
    <brk id="151" max="16383" man="1"/>
    <brk id="348" max="5" man="1"/>
    <brk id="418" max="5" man="1"/>
    <brk id="603" max="16383" man="1"/>
    <brk id="661" max="16383" man="1"/>
  </rowBreaks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O1387"/>
  <sheetViews>
    <sheetView tabSelected="1" view="pageBreakPreview" topLeftCell="A20" zoomScale="60" zoomScaleNormal="70" workbookViewId="0">
      <selection activeCell="A9" sqref="A9:F9"/>
    </sheetView>
  </sheetViews>
  <sheetFormatPr baseColWidth="10" defaultRowHeight="15.75" x14ac:dyDescent="0.25"/>
  <cols>
    <col min="1" max="1" width="23.42578125" style="92" customWidth="1"/>
    <col min="2" max="2" width="19.85546875" style="92" customWidth="1"/>
    <col min="3" max="3" width="22.42578125" style="24" customWidth="1"/>
    <col min="4" max="4" width="63" style="24" bestFit="1" customWidth="1"/>
    <col min="5" max="5" width="20.7109375" style="25" bestFit="1" customWidth="1"/>
    <col min="6" max="6" width="13.85546875" style="93" customWidth="1"/>
    <col min="7" max="7" width="12.7109375" style="36" bestFit="1" customWidth="1"/>
    <col min="8" max="10" width="11.5703125" style="36" bestFit="1" customWidth="1"/>
    <col min="11" max="15" width="11.42578125" style="36"/>
  </cols>
  <sheetData>
    <row r="1" spans="1:15" s="1" customFormat="1" x14ac:dyDescent="0.25">
      <c r="A1" s="6"/>
      <c r="B1" s="6"/>
      <c r="C1" s="9"/>
      <c r="E1" s="22"/>
      <c r="F1" s="5"/>
      <c r="G1" s="35"/>
      <c r="H1" s="35"/>
      <c r="I1" s="35"/>
      <c r="J1" s="35"/>
      <c r="K1" s="35"/>
      <c r="L1" s="35"/>
      <c r="M1" s="35"/>
      <c r="N1" s="35"/>
      <c r="O1" s="35"/>
    </row>
    <row r="2" spans="1:15" s="1" customFormat="1" x14ac:dyDescent="0.25">
      <c r="A2" s="6"/>
      <c r="B2" s="6"/>
      <c r="C2" s="9"/>
      <c r="E2" s="22"/>
      <c r="F2" s="5"/>
      <c r="G2" s="35"/>
      <c r="H2" s="35"/>
      <c r="I2" s="35"/>
      <c r="J2" s="35"/>
      <c r="K2" s="35"/>
      <c r="L2" s="35"/>
      <c r="M2" s="35"/>
      <c r="N2" s="35"/>
      <c r="O2" s="35"/>
    </row>
    <row r="3" spans="1:15" s="1" customFormat="1" x14ac:dyDescent="0.25">
      <c r="A3" s="6"/>
      <c r="B3" s="6"/>
      <c r="C3" s="9"/>
      <c r="E3" s="22"/>
      <c r="F3" s="5"/>
      <c r="G3" s="35"/>
      <c r="H3" s="35"/>
      <c r="I3" s="35"/>
      <c r="J3" s="35"/>
      <c r="K3" s="35"/>
      <c r="L3" s="35"/>
      <c r="M3" s="35"/>
      <c r="N3" s="35"/>
      <c r="O3" s="35"/>
    </row>
    <row r="4" spans="1:15" s="1" customFormat="1" x14ac:dyDescent="0.25">
      <c r="A4" s="6"/>
      <c r="B4" s="6"/>
      <c r="C4" s="9"/>
      <c r="E4" s="22"/>
      <c r="F4" s="5"/>
      <c r="G4" s="35"/>
      <c r="H4" s="35"/>
      <c r="I4" s="35"/>
      <c r="J4" s="35"/>
      <c r="K4" s="35"/>
      <c r="L4" s="35"/>
      <c r="M4" s="35"/>
      <c r="N4" s="35"/>
      <c r="O4" s="35"/>
    </row>
    <row r="5" spans="1:15" s="1" customFormat="1" x14ac:dyDescent="0.25">
      <c r="A5" s="6"/>
      <c r="B5" s="6"/>
      <c r="C5" s="9"/>
      <c r="E5" s="22"/>
      <c r="F5" s="5"/>
      <c r="G5" s="35"/>
      <c r="H5" s="35"/>
      <c r="I5" s="35"/>
      <c r="J5" s="35"/>
      <c r="K5" s="35"/>
      <c r="L5" s="35"/>
      <c r="M5" s="35"/>
      <c r="N5" s="35"/>
      <c r="O5" s="35"/>
    </row>
    <row r="6" spans="1:15" s="1" customFormat="1" x14ac:dyDescent="0.25">
      <c r="A6" s="6"/>
      <c r="B6" s="6"/>
      <c r="C6" s="9"/>
      <c r="E6" s="22"/>
      <c r="F6" s="5"/>
      <c r="G6" s="35"/>
      <c r="H6" s="35"/>
      <c r="I6" s="35"/>
      <c r="J6" s="35"/>
      <c r="K6" s="35"/>
      <c r="L6" s="35"/>
      <c r="M6" s="35"/>
      <c r="N6" s="35"/>
      <c r="O6" s="35"/>
    </row>
    <row r="7" spans="1:15" s="20" customFormat="1" ht="18.75" x14ac:dyDescent="0.25">
      <c r="A7" s="253" t="s">
        <v>3</v>
      </c>
      <c r="B7" s="253"/>
      <c r="C7" s="253"/>
      <c r="D7" s="253"/>
      <c r="E7" s="253"/>
      <c r="F7" s="253"/>
      <c r="G7" s="42"/>
      <c r="H7" s="42"/>
      <c r="I7" s="42"/>
      <c r="J7" s="42"/>
      <c r="K7" s="42"/>
      <c r="L7" s="42"/>
      <c r="M7" s="42"/>
      <c r="N7" s="42"/>
      <c r="O7" s="42"/>
    </row>
    <row r="8" spans="1:15" s="1" customFormat="1" x14ac:dyDescent="0.25">
      <c r="A8" s="253" t="s">
        <v>4</v>
      </c>
      <c r="B8" s="253"/>
      <c r="C8" s="253"/>
      <c r="D8" s="253"/>
      <c r="E8" s="253"/>
      <c r="F8" s="253"/>
      <c r="G8" s="35"/>
      <c r="H8" s="35"/>
      <c r="I8" s="35"/>
      <c r="J8" s="35"/>
      <c r="K8" s="35"/>
      <c r="L8" s="35"/>
      <c r="M8" s="35"/>
      <c r="N8" s="35"/>
      <c r="O8" s="35"/>
    </row>
    <row r="9" spans="1:15" s="23" customFormat="1" ht="17.25" x14ac:dyDescent="0.25">
      <c r="A9" s="253" t="s">
        <v>2760</v>
      </c>
      <c r="B9" s="253"/>
      <c r="C9" s="253"/>
      <c r="D9" s="253"/>
      <c r="E9" s="253"/>
      <c r="F9" s="253"/>
      <c r="G9" s="43"/>
      <c r="H9" s="43"/>
      <c r="I9" s="43"/>
      <c r="J9" s="43"/>
      <c r="K9" s="43"/>
      <c r="L9" s="43"/>
      <c r="M9" s="43"/>
      <c r="N9" s="43"/>
      <c r="O9" s="43"/>
    </row>
    <row r="10" spans="1:15" s="2" customFormat="1" x14ac:dyDescent="0.25">
      <c r="A10" s="16"/>
      <c r="B10" s="16"/>
      <c r="C10" s="98"/>
      <c r="D10" s="45" t="s">
        <v>1464</v>
      </c>
      <c r="E10" s="46">
        <v>45583</v>
      </c>
      <c r="F10" s="31"/>
      <c r="G10" s="44"/>
      <c r="H10" s="44"/>
      <c r="I10" s="44"/>
      <c r="J10" s="44"/>
      <c r="K10" s="44"/>
      <c r="L10" s="44"/>
      <c r="M10" s="44"/>
      <c r="N10" s="44"/>
      <c r="O10" s="44"/>
    </row>
    <row r="11" spans="1:15" s="2" customFormat="1" x14ac:dyDescent="0.25">
      <c r="A11" s="255" t="s">
        <v>50</v>
      </c>
      <c r="B11" s="255"/>
      <c r="C11" s="255"/>
      <c r="D11" s="255"/>
      <c r="E11" s="255"/>
      <c r="F11" s="255"/>
      <c r="G11" s="44"/>
      <c r="H11" s="44"/>
      <c r="I11" s="44"/>
      <c r="J11" s="44"/>
      <c r="K11" s="44"/>
      <c r="L11" s="44"/>
      <c r="M11" s="44"/>
      <c r="N11" s="44"/>
      <c r="O11" s="44"/>
    </row>
    <row r="12" spans="1:15" s="2" customFormat="1" x14ac:dyDescent="0.25">
      <c r="A12" s="106" t="s">
        <v>51</v>
      </c>
      <c r="B12" s="106" t="s">
        <v>52</v>
      </c>
      <c r="C12" s="107" t="s">
        <v>53</v>
      </c>
      <c r="D12" s="108" t="s">
        <v>0</v>
      </c>
      <c r="E12" s="109" t="s">
        <v>1</v>
      </c>
      <c r="F12" s="110" t="s">
        <v>2</v>
      </c>
      <c r="G12" s="44"/>
      <c r="H12" s="44"/>
      <c r="I12" s="44"/>
      <c r="J12" s="44"/>
      <c r="K12" s="44"/>
      <c r="L12" s="44"/>
      <c r="M12" s="44"/>
      <c r="N12" s="44"/>
      <c r="O12" s="44"/>
    </row>
    <row r="13" spans="1:15" s="2" customFormat="1" x14ac:dyDescent="0.25">
      <c r="A13" s="33">
        <v>45087</v>
      </c>
      <c r="B13" s="33">
        <f>+A13</f>
        <v>45087</v>
      </c>
      <c r="C13" s="7" t="s">
        <v>55</v>
      </c>
      <c r="D13" s="3" t="s">
        <v>7</v>
      </c>
      <c r="E13" s="126">
        <v>9891.6</v>
      </c>
      <c r="F13" s="69">
        <v>120</v>
      </c>
      <c r="G13" s="44"/>
      <c r="H13" s="44"/>
      <c r="I13" s="44"/>
      <c r="J13" s="44"/>
      <c r="K13" s="44"/>
      <c r="L13" s="44"/>
      <c r="M13" s="44"/>
      <c r="N13" s="44"/>
      <c r="O13" s="44"/>
    </row>
    <row r="14" spans="1:15" s="2" customFormat="1" x14ac:dyDescent="0.25">
      <c r="A14" s="33">
        <v>43752</v>
      </c>
      <c r="B14" s="33">
        <f t="shared" ref="B14:B74" si="0">+A14</f>
        <v>43752</v>
      </c>
      <c r="C14" s="7" t="s">
        <v>57</v>
      </c>
      <c r="D14" s="3" t="s">
        <v>8</v>
      </c>
      <c r="E14" s="126">
        <v>29226.81</v>
      </c>
      <c r="F14" s="69">
        <v>281</v>
      </c>
      <c r="G14" s="44"/>
      <c r="H14" s="44"/>
      <c r="I14" s="44"/>
      <c r="J14" s="44"/>
      <c r="K14" s="44"/>
      <c r="L14" s="44"/>
      <c r="M14" s="44"/>
      <c r="N14" s="44"/>
      <c r="O14" s="44"/>
    </row>
    <row r="15" spans="1:15" s="2" customFormat="1" x14ac:dyDescent="0.25">
      <c r="A15" s="33">
        <v>43752</v>
      </c>
      <c r="B15" s="33">
        <f t="shared" si="0"/>
        <v>43752</v>
      </c>
      <c r="C15" s="7" t="s">
        <v>58</v>
      </c>
      <c r="D15" s="3" t="s">
        <v>9</v>
      </c>
      <c r="E15" s="126">
        <v>4439.63</v>
      </c>
      <c r="F15" s="69">
        <v>37</v>
      </c>
      <c r="G15" s="44"/>
      <c r="H15" s="44"/>
      <c r="I15" s="44"/>
      <c r="J15" s="44"/>
      <c r="K15" s="44"/>
      <c r="L15" s="44"/>
      <c r="M15" s="44"/>
      <c r="N15" s="44"/>
      <c r="O15" s="44"/>
    </row>
    <row r="16" spans="1:15" s="2" customFormat="1" x14ac:dyDescent="0.25">
      <c r="A16" s="33">
        <v>43752</v>
      </c>
      <c r="B16" s="33">
        <f t="shared" si="0"/>
        <v>43752</v>
      </c>
      <c r="C16" s="7" t="s">
        <v>59</v>
      </c>
      <c r="D16" s="3" t="s">
        <v>10</v>
      </c>
      <c r="E16" s="126">
        <v>17924.5</v>
      </c>
      <c r="F16" s="195">
        <v>110</v>
      </c>
      <c r="G16" s="44"/>
      <c r="H16" s="44"/>
      <c r="I16" s="44"/>
      <c r="J16" s="44"/>
      <c r="K16" s="44"/>
      <c r="L16" s="44"/>
      <c r="M16" s="44"/>
      <c r="N16" s="44"/>
      <c r="O16" s="44"/>
    </row>
    <row r="17" spans="1:15" s="2" customFormat="1" x14ac:dyDescent="0.25">
      <c r="A17" s="33">
        <v>43752</v>
      </c>
      <c r="B17" s="33">
        <f t="shared" si="0"/>
        <v>43752</v>
      </c>
      <c r="C17" s="7" t="s">
        <v>60</v>
      </c>
      <c r="D17" s="3" t="s">
        <v>11</v>
      </c>
      <c r="E17" s="126">
        <v>106580</v>
      </c>
      <c r="F17" s="195">
        <v>292</v>
      </c>
      <c r="G17" s="44"/>
      <c r="H17" s="44"/>
      <c r="I17" s="44"/>
      <c r="J17" s="44"/>
      <c r="K17" s="44"/>
      <c r="L17" s="44"/>
      <c r="M17" s="44"/>
      <c r="N17" s="44"/>
      <c r="O17" s="44"/>
    </row>
    <row r="18" spans="1:15" s="2" customFormat="1" ht="31.5" x14ac:dyDescent="0.25">
      <c r="A18" s="33">
        <v>43752</v>
      </c>
      <c r="B18" s="33">
        <f t="shared" si="0"/>
        <v>43752</v>
      </c>
      <c r="C18" s="7" t="s">
        <v>61</v>
      </c>
      <c r="D18" s="3" t="s">
        <v>12</v>
      </c>
      <c r="E18" s="126">
        <v>4340</v>
      </c>
      <c r="F18" s="195">
        <v>28</v>
      </c>
      <c r="G18" s="44"/>
      <c r="H18" s="44"/>
      <c r="I18" s="44"/>
      <c r="J18" s="44"/>
      <c r="K18" s="44"/>
      <c r="L18" s="44"/>
      <c r="M18" s="44"/>
      <c r="N18" s="44"/>
      <c r="O18" s="44"/>
    </row>
    <row r="19" spans="1:15" s="2" customFormat="1" x14ac:dyDescent="0.25">
      <c r="A19" s="33">
        <v>43752</v>
      </c>
      <c r="B19" s="33">
        <f t="shared" si="0"/>
        <v>43752</v>
      </c>
      <c r="C19" s="7" t="s">
        <v>62</v>
      </c>
      <c r="D19" s="3" t="s">
        <v>13</v>
      </c>
      <c r="E19" s="126">
        <v>2915</v>
      </c>
      <c r="F19" s="195">
        <v>583</v>
      </c>
      <c r="G19" s="44"/>
      <c r="H19" s="44"/>
      <c r="I19" s="44"/>
      <c r="J19" s="44"/>
      <c r="K19" s="44"/>
      <c r="L19" s="44"/>
      <c r="M19" s="44"/>
      <c r="N19" s="44"/>
      <c r="O19" s="44"/>
    </row>
    <row r="20" spans="1:15" s="2" customFormat="1" x14ac:dyDescent="0.25">
      <c r="A20" s="33">
        <v>43752</v>
      </c>
      <c r="B20" s="33">
        <f t="shared" si="0"/>
        <v>43752</v>
      </c>
      <c r="C20" s="7" t="s">
        <v>63</v>
      </c>
      <c r="D20" s="3" t="s">
        <v>14</v>
      </c>
      <c r="E20" s="126">
        <v>519.20000000000005</v>
      </c>
      <c r="F20" s="195">
        <v>8</v>
      </c>
      <c r="G20" s="44"/>
      <c r="H20" s="44"/>
      <c r="I20" s="44"/>
      <c r="J20" s="44"/>
      <c r="K20" s="44"/>
      <c r="L20" s="44"/>
      <c r="M20" s="44"/>
      <c r="N20" s="44"/>
      <c r="O20" s="44"/>
    </row>
    <row r="21" spans="1:15" s="2" customFormat="1" x14ac:dyDescent="0.25">
      <c r="A21" s="33">
        <v>43752</v>
      </c>
      <c r="B21" s="33">
        <f t="shared" si="0"/>
        <v>43752</v>
      </c>
      <c r="C21" s="7" t="s">
        <v>64</v>
      </c>
      <c r="D21" s="3" t="s">
        <v>15</v>
      </c>
      <c r="E21" s="126">
        <v>6821.2199999999993</v>
      </c>
      <c r="F21" s="195">
        <v>763</v>
      </c>
      <c r="G21" s="44"/>
      <c r="H21" s="44"/>
      <c r="I21" s="44"/>
      <c r="J21" s="44"/>
      <c r="K21" s="44"/>
      <c r="L21" s="44"/>
      <c r="M21" s="44"/>
      <c r="N21" s="44"/>
      <c r="O21" s="44"/>
    </row>
    <row r="22" spans="1:15" s="2" customFormat="1" x14ac:dyDescent="0.25">
      <c r="A22" s="33">
        <v>43752</v>
      </c>
      <c r="B22" s="33">
        <f t="shared" si="0"/>
        <v>43752</v>
      </c>
      <c r="C22" s="7" t="s">
        <v>65</v>
      </c>
      <c r="D22" s="3" t="s">
        <v>16</v>
      </c>
      <c r="E22" s="126">
        <v>18934.399999999998</v>
      </c>
      <c r="F22" s="195">
        <v>776</v>
      </c>
      <c r="G22" s="44"/>
      <c r="H22" s="44"/>
      <c r="I22" s="44"/>
      <c r="J22" s="44"/>
      <c r="K22" s="44"/>
      <c r="L22" s="44"/>
      <c r="M22" s="44"/>
      <c r="N22" s="44"/>
      <c r="O22" s="44"/>
    </row>
    <row r="23" spans="1:15" s="2" customFormat="1" x14ac:dyDescent="0.25">
      <c r="A23" s="33">
        <v>43752</v>
      </c>
      <c r="B23" s="33">
        <f t="shared" si="0"/>
        <v>43752</v>
      </c>
      <c r="C23" s="7" t="s">
        <v>66</v>
      </c>
      <c r="D23" s="3" t="s">
        <v>17</v>
      </c>
      <c r="E23" s="126">
        <v>2973.6</v>
      </c>
      <c r="F23" s="195">
        <v>42</v>
      </c>
      <c r="G23" s="44"/>
      <c r="H23" s="44"/>
      <c r="I23" s="44"/>
      <c r="J23" s="44"/>
      <c r="K23" s="44"/>
      <c r="L23" s="44"/>
      <c r="M23" s="44"/>
      <c r="N23" s="44"/>
      <c r="O23" s="44"/>
    </row>
    <row r="24" spans="1:15" s="2" customFormat="1" x14ac:dyDescent="0.25">
      <c r="A24" s="33">
        <v>43752</v>
      </c>
      <c r="B24" s="33">
        <f t="shared" si="0"/>
        <v>43752</v>
      </c>
      <c r="C24" s="7" t="s">
        <v>67</v>
      </c>
      <c r="D24" s="3" t="s">
        <v>18</v>
      </c>
      <c r="E24" s="126">
        <v>1010</v>
      </c>
      <c r="F24" s="195">
        <v>10</v>
      </c>
      <c r="G24" s="44"/>
      <c r="H24" s="44"/>
      <c r="I24" s="44"/>
      <c r="J24" s="44"/>
      <c r="K24" s="44"/>
      <c r="L24" s="44"/>
      <c r="M24" s="44"/>
      <c r="N24" s="44"/>
      <c r="O24" s="44"/>
    </row>
    <row r="25" spans="1:15" s="2" customFormat="1" x14ac:dyDescent="0.25">
      <c r="A25" s="33">
        <v>43752</v>
      </c>
      <c r="B25" s="33">
        <f t="shared" si="0"/>
        <v>43752</v>
      </c>
      <c r="C25" s="7" t="s">
        <v>68</v>
      </c>
      <c r="D25" s="3" t="s">
        <v>1658</v>
      </c>
      <c r="E25" s="126">
        <v>8140.0000000000009</v>
      </c>
      <c r="F25" s="195">
        <v>1000</v>
      </c>
      <c r="G25" s="44"/>
      <c r="H25" s="44"/>
      <c r="I25" s="44"/>
      <c r="J25" s="44"/>
      <c r="K25" s="44"/>
      <c r="L25" s="44"/>
      <c r="M25" s="44"/>
      <c r="N25" s="44"/>
      <c r="O25" s="44"/>
    </row>
    <row r="26" spans="1:15" s="2" customFormat="1" x14ac:dyDescent="0.25">
      <c r="A26" s="33">
        <v>43752</v>
      </c>
      <c r="B26" s="33">
        <f t="shared" si="0"/>
        <v>43752</v>
      </c>
      <c r="C26" s="7" t="s">
        <v>69</v>
      </c>
      <c r="D26" s="3" t="s">
        <v>1522</v>
      </c>
      <c r="E26" s="126">
        <v>2360</v>
      </c>
      <c r="F26" s="195">
        <v>4</v>
      </c>
      <c r="G26" s="44"/>
      <c r="H26" s="44"/>
      <c r="I26" s="44"/>
      <c r="J26" s="44"/>
      <c r="K26" s="44"/>
      <c r="L26" s="44"/>
      <c r="M26" s="44"/>
      <c r="N26" s="44"/>
      <c r="O26" s="44"/>
    </row>
    <row r="27" spans="1:15" s="2" customFormat="1" x14ac:dyDescent="0.25">
      <c r="A27" s="33">
        <v>43752</v>
      </c>
      <c r="B27" s="33">
        <f t="shared" si="0"/>
        <v>43752</v>
      </c>
      <c r="C27" s="7" t="s">
        <v>70</v>
      </c>
      <c r="D27" s="3" t="s">
        <v>19</v>
      </c>
      <c r="E27" s="126">
        <v>49.56</v>
      </c>
      <c r="F27" s="195">
        <v>2</v>
      </c>
      <c r="G27" s="44"/>
      <c r="H27" s="44"/>
      <c r="I27" s="44"/>
      <c r="J27" s="44"/>
      <c r="K27" s="44"/>
      <c r="L27" s="44"/>
      <c r="M27" s="44"/>
      <c r="N27" s="44"/>
      <c r="O27" s="44"/>
    </row>
    <row r="28" spans="1:15" s="2" customFormat="1" x14ac:dyDescent="0.25">
      <c r="A28" s="33">
        <v>43752</v>
      </c>
      <c r="B28" s="33">
        <f t="shared" si="0"/>
        <v>43752</v>
      </c>
      <c r="C28" s="7" t="s">
        <v>71</v>
      </c>
      <c r="D28" s="3" t="s">
        <v>20</v>
      </c>
      <c r="E28" s="126">
        <v>896.8</v>
      </c>
      <c r="F28" s="195">
        <v>2</v>
      </c>
      <c r="G28" s="44"/>
      <c r="H28" s="44"/>
      <c r="I28" s="44"/>
      <c r="J28" s="44"/>
      <c r="K28" s="44"/>
      <c r="L28" s="44"/>
      <c r="M28" s="44"/>
      <c r="N28" s="44"/>
      <c r="O28" s="44"/>
    </row>
    <row r="29" spans="1:15" s="2" customFormat="1" x14ac:dyDescent="0.25">
      <c r="A29" s="33">
        <v>43752</v>
      </c>
      <c r="B29" s="33">
        <f t="shared" si="0"/>
        <v>43752</v>
      </c>
      <c r="C29" s="7" t="s">
        <v>72</v>
      </c>
      <c r="D29" s="3" t="s">
        <v>21</v>
      </c>
      <c r="E29" s="126">
        <v>8071.2</v>
      </c>
      <c r="F29" s="195">
        <v>38</v>
      </c>
      <c r="G29" s="44"/>
      <c r="H29" s="44"/>
      <c r="I29" s="44"/>
      <c r="J29" s="44"/>
      <c r="K29" s="44"/>
      <c r="L29" s="44"/>
      <c r="M29" s="44"/>
      <c r="N29" s="44"/>
      <c r="O29" s="44"/>
    </row>
    <row r="30" spans="1:15" s="2" customFormat="1" x14ac:dyDescent="0.25">
      <c r="A30" s="33">
        <v>43752</v>
      </c>
      <c r="B30" s="33">
        <f t="shared" si="0"/>
        <v>43752</v>
      </c>
      <c r="C30" s="7" t="s">
        <v>73</v>
      </c>
      <c r="D30" s="3" t="s">
        <v>1468</v>
      </c>
      <c r="E30" s="126">
        <v>903.47</v>
      </c>
      <c r="F30" s="195">
        <v>1</v>
      </c>
      <c r="G30" s="44"/>
      <c r="H30" s="44"/>
      <c r="I30" s="44"/>
      <c r="J30" s="44"/>
      <c r="K30" s="44"/>
      <c r="L30" s="44"/>
      <c r="M30" s="44"/>
      <c r="N30" s="44"/>
      <c r="O30" s="44"/>
    </row>
    <row r="31" spans="1:15" s="2" customFormat="1" x14ac:dyDescent="0.25">
      <c r="A31" s="33">
        <v>43752</v>
      </c>
      <c r="B31" s="33">
        <f t="shared" si="0"/>
        <v>43752</v>
      </c>
      <c r="C31" s="7" t="s">
        <v>74</v>
      </c>
      <c r="D31" s="3" t="s">
        <v>22</v>
      </c>
      <c r="E31" s="126">
        <v>6858</v>
      </c>
      <c r="F31" s="195">
        <v>27</v>
      </c>
      <c r="G31" s="44"/>
      <c r="H31" s="44"/>
      <c r="I31" s="44"/>
      <c r="J31" s="44"/>
      <c r="K31" s="44"/>
      <c r="L31" s="44"/>
      <c r="M31" s="44"/>
      <c r="N31" s="44"/>
      <c r="O31" s="44"/>
    </row>
    <row r="32" spans="1:15" s="2" customFormat="1" x14ac:dyDescent="0.25">
      <c r="A32" s="33">
        <v>43752</v>
      </c>
      <c r="B32" s="33">
        <f t="shared" si="0"/>
        <v>43752</v>
      </c>
      <c r="C32" s="7" t="s">
        <v>75</v>
      </c>
      <c r="D32" s="3" t="s">
        <v>23</v>
      </c>
      <c r="E32" s="126">
        <v>4017</v>
      </c>
      <c r="F32" s="195">
        <v>13</v>
      </c>
      <c r="G32" s="44"/>
      <c r="H32" s="44"/>
      <c r="I32" s="44"/>
      <c r="J32" s="44"/>
      <c r="K32" s="44"/>
      <c r="L32" s="44"/>
      <c r="M32" s="44"/>
      <c r="N32" s="44"/>
      <c r="O32" s="44"/>
    </row>
    <row r="33" spans="1:15" s="2" customFormat="1" x14ac:dyDescent="0.25">
      <c r="A33" s="33">
        <v>43752</v>
      </c>
      <c r="B33" s="33">
        <f t="shared" si="0"/>
        <v>43752</v>
      </c>
      <c r="C33" s="7" t="s">
        <v>76</v>
      </c>
      <c r="D33" s="3" t="s">
        <v>518</v>
      </c>
      <c r="E33" s="126">
        <v>1554</v>
      </c>
      <c r="F33" s="195">
        <v>14</v>
      </c>
      <c r="G33" s="44"/>
      <c r="H33" s="44"/>
      <c r="I33" s="44"/>
      <c r="J33" s="44"/>
      <c r="K33" s="44"/>
      <c r="L33" s="44"/>
      <c r="M33" s="44"/>
      <c r="N33" s="44"/>
      <c r="O33" s="44"/>
    </row>
    <row r="34" spans="1:15" s="2" customFormat="1" x14ac:dyDescent="0.25">
      <c r="A34" s="33">
        <v>43752</v>
      </c>
      <c r="B34" s="33">
        <f t="shared" si="0"/>
        <v>43752</v>
      </c>
      <c r="C34" s="7" t="s">
        <v>77</v>
      </c>
      <c r="D34" s="3" t="s">
        <v>519</v>
      </c>
      <c r="E34" s="126">
        <v>444</v>
      </c>
      <c r="F34" s="195">
        <v>4</v>
      </c>
      <c r="G34" s="44"/>
      <c r="H34" s="44"/>
      <c r="I34" s="44"/>
      <c r="J34" s="44"/>
      <c r="K34" s="44"/>
      <c r="L34" s="44"/>
      <c r="M34" s="44"/>
      <c r="N34" s="44"/>
      <c r="O34" s="44"/>
    </row>
    <row r="35" spans="1:15" s="2" customFormat="1" x14ac:dyDescent="0.25">
      <c r="A35" s="33">
        <v>43752</v>
      </c>
      <c r="B35" s="33">
        <f t="shared" si="0"/>
        <v>43752</v>
      </c>
      <c r="C35" s="7" t="s">
        <v>78</v>
      </c>
      <c r="D35" s="3" t="s">
        <v>520</v>
      </c>
      <c r="E35" s="126">
        <v>25350</v>
      </c>
      <c r="F35" s="195">
        <v>39</v>
      </c>
      <c r="G35" s="44"/>
      <c r="H35" s="44"/>
      <c r="I35" s="44"/>
      <c r="J35" s="44"/>
      <c r="K35" s="44"/>
      <c r="L35" s="44"/>
      <c r="M35" s="44"/>
      <c r="N35" s="44"/>
      <c r="O35" s="44"/>
    </row>
    <row r="36" spans="1:15" s="2" customFormat="1" x14ac:dyDescent="0.25">
      <c r="A36" s="33">
        <v>43752</v>
      </c>
      <c r="B36" s="33">
        <f t="shared" si="0"/>
        <v>43752</v>
      </c>
      <c r="C36" s="7" t="s">
        <v>79</v>
      </c>
      <c r="D36" s="3" t="s">
        <v>1469</v>
      </c>
      <c r="E36" s="126">
        <v>3294.08</v>
      </c>
      <c r="F36" s="195">
        <v>32</v>
      </c>
      <c r="G36" s="44"/>
      <c r="H36" s="44"/>
      <c r="I36" s="44"/>
      <c r="J36" s="44"/>
      <c r="K36" s="44"/>
      <c r="L36" s="44"/>
      <c r="M36" s="44"/>
      <c r="N36" s="44"/>
      <c r="O36" s="44"/>
    </row>
    <row r="37" spans="1:15" s="2" customFormat="1" x14ac:dyDescent="0.25">
      <c r="A37" s="33">
        <v>43752</v>
      </c>
      <c r="B37" s="33">
        <f t="shared" si="0"/>
        <v>43752</v>
      </c>
      <c r="C37" s="7" t="s">
        <v>80</v>
      </c>
      <c r="D37" s="3" t="s">
        <v>24</v>
      </c>
      <c r="E37" s="126">
        <v>726.88</v>
      </c>
      <c r="F37" s="195">
        <v>11</v>
      </c>
      <c r="G37" s="44"/>
      <c r="H37" s="44"/>
      <c r="I37" s="44"/>
      <c r="J37" s="44"/>
      <c r="K37" s="44"/>
      <c r="L37" s="44"/>
      <c r="M37" s="44"/>
      <c r="N37" s="44"/>
      <c r="O37" s="44"/>
    </row>
    <row r="38" spans="1:15" s="2" customFormat="1" x14ac:dyDescent="0.25">
      <c r="A38" s="33">
        <v>43752</v>
      </c>
      <c r="B38" s="33">
        <f t="shared" si="0"/>
        <v>43752</v>
      </c>
      <c r="C38" s="7" t="s">
        <v>81</v>
      </c>
      <c r="D38" s="3" t="s">
        <v>25</v>
      </c>
      <c r="E38" s="126">
        <v>934.56</v>
      </c>
      <c r="F38" s="195">
        <v>24</v>
      </c>
      <c r="G38" s="44"/>
      <c r="H38" s="44"/>
      <c r="I38" s="44"/>
      <c r="J38" s="44"/>
      <c r="K38" s="44"/>
      <c r="L38" s="44"/>
      <c r="M38" s="44"/>
      <c r="N38" s="44"/>
      <c r="O38" s="44"/>
    </row>
    <row r="39" spans="1:15" s="2" customFormat="1" x14ac:dyDescent="0.25">
      <c r="A39" s="33">
        <v>43752</v>
      </c>
      <c r="B39" s="33">
        <f t="shared" si="0"/>
        <v>43752</v>
      </c>
      <c r="C39" s="7" t="s">
        <v>82</v>
      </c>
      <c r="D39" s="3" t="s">
        <v>1659</v>
      </c>
      <c r="E39" s="126">
        <v>41</v>
      </c>
      <c r="F39" s="195">
        <v>41</v>
      </c>
      <c r="G39" s="44"/>
      <c r="H39" s="44"/>
      <c r="I39" s="44"/>
      <c r="J39" s="44"/>
      <c r="K39" s="44"/>
      <c r="L39" s="44"/>
      <c r="M39" s="44"/>
      <c r="N39" s="44"/>
      <c r="O39" s="44"/>
    </row>
    <row r="40" spans="1:15" s="2" customFormat="1" x14ac:dyDescent="0.25">
      <c r="A40" s="33">
        <v>43752</v>
      </c>
      <c r="B40" s="33">
        <f t="shared" si="0"/>
        <v>43752</v>
      </c>
      <c r="C40" s="7" t="s">
        <v>83</v>
      </c>
      <c r="D40" s="3" t="s">
        <v>26</v>
      </c>
      <c r="E40" s="126">
        <v>14752.36</v>
      </c>
      <c r="F40" s="195">
        <v>94</v>
      </c>
      <c r="G40" s="44"/>
      <c r="H40" s="44"/>
      <c r="I40" s="44"/>
      <c r="J40" s="44"/>
      <c r="K40" s="44"/>
      <c r="L40" s="44"/>
      <c r="M40" s="44"/>
      <c r="N40" s="44"/>
      <c r="O40" s="44"/>
    </row>
    <row r="41" spans="1:15" s="2" customFormat="1" x14ac:dyDescent="0.25">
      <c r="A41" s="33">
        <v>43752</v>
      </c>
      <c r="B41" s="33">
        <f t="shared" si="0"/>
        <v>43752</v>
      </c>
      <c r="C41" s="7" t="s">
        <v>84</v>
      </c>
      <c r="D41" s="3" t="s">
        <v>27</v>
      </c>
      <c r="E41" s="126">
        <v>885</v>
      </c>
      <c r="F41" s="195">
        <v>5</v>
      </c>
      <c r="G41" s="44"/>
      <c r="H41" s="44"/>
      <c r="I41" s="44"/>
      <c r="J41" s="44"/>
      <c r="K41" s="44"/>
      <c r="L41" s="44"/>
      <c r="M41" s="44"/>
      <c r="N41" s="44"/>
      <c r="O41" s="44"/>
    </row>
    <row r="42" spans="1:15" s="2" customFormat="1" x14ac:dyDescent="0.25">
      <c r="A42" s="33">
        <v>45329</v>
      </c>
      <c r="B42" s="33">
        <f t="shared" si="0"/>
        <v>45329</v>
      </c>
      <c r="C42" s="7" t="s">
        <v>85</v>
      </c>
      <c r="D42" s="3" t="s">
        <v>1660</v>
      </c>
      <c r="E42" s="126">
        <v>3540</v>
      </c>
      <c r="F42" s="195">
        <v>20</v>
      </c>
      <c r="G42" s="44"/>
      <c r="H42" s="44"/>
      <c r="I42" s="44"/>
      <c r="J42" s="44"/>
      <c r="K42" s="44"/>
      <c r="L42" s="44"/>
      <c r="M42" s="44"/>
      <c r="N42" s="44"/>
      <c r="O42" s="44"/>
    </row>
    <row r="43" spans="1:15" s="2" customFormat="1" x14ac:dyDescent="0.25">
      <c r="A43" s="33">
        <v>45329</v>
      </c>
      <c r="B43" s="33">
        <f t="shared" si="0"/>
        <v>45329</v>
      </c>
      <c r="C43" s="7" t="s">
        <v>86</v>
      </c>
      <c r="D43" s="3" t="s">
        <v>1661</v>
      </c>
      <c r="E43" s="126">
        <v>3540</v>
      </c>
      <c r="F43" s="195">
        <v>20</v>
      </c>
      <c r="G43" s="44"/>
      <c r="H43" s="44"/>
      <c r="I43" s="44"/>
      <c r="J43" s="44"/>
      <c r="K43" s="44"/>
      <c r="L43" s="44"/>
      <c r="M43" s="44"/>
      <c r="N43" s="44"/>
      <c r="O43" s="44"/>
    </row>
    <row r="44" spans="1:15" s="2" customFormat="1" x14ac:dyDescent="0.25">
      <c r="A44" s="33">
        <v>43752</v>
      </c>
      <c r="B44" s="33">
        <f t="shared" si="0"/>
        <v>43752</v>
      </c>
      <c r="C44" s="7" t="s">
        <v>87</v>
      </c>
      <c r="D44" s="3" t="s">
        <v>332</v>
      </c>
      <c r="E44" s="126">
        <v>53912.43</v>
      </c>
      <c r="F44" s="195">
        <v>213</v>
      </c>
      <c r="G44" s="44"/>
      <c r="H44" s="44"/>
      <c r="I44" s="44"/>
      <c r="J44" s="44"/>
      <c r="K44" s="44"/>
      <c r="L44" s="44"/>
      <c r="M44" s="44"/>
      <c r="N44" s="44"/>
      <c r="O44" s="44"/>
    </row>
    <row r="45" spans="1:15" s="2" customFormat="1" x14ac:dyDescent="0.25">
      <c r="A45" s="33">
        <v>45329</v>
      </c>
      <c r="B45" s="33">
        <f t="shared" si="0"/>
        <v>45329</v>
      </c>
      <c r="C45" s="7" t="s">
        <v>88</v>
      </c>
      <c r="D45" s="3" t="s">
        <v>1427</v>
      </c>
      <c r="E45" s="126">
        <v>2449.59</v>
      </c>
      <c r="F45" s="195">
        <v>11</v>
      </c>
      <c r="G45" s="44"/>
      <c r="H45" s="44"/>
      <c r="I45" s="44"/>
      <c r="J45" s="44"/>
      <c r="K45" s="44"/>
      <c r="L45" s="44"/>
      <c r="M45" s="44"/>
      <c r="N45" s="44"/>
      <c r="O45" s="44"/>
    </row>
    <row r="46" spans="1:15" s="2" customFormat="1" x14ac:dyDescent="0.25">
      <c r="A46" s="33">
        <v>45329</v>
      </c>
      <c r="B46" s="33">
        <f t="shared" si="0"/>
        <v>45329</v>
      </c>
      <c r="C46" s="7" t="s">
        <v>89</v>
      </c>
      <c r="D46" s="3" t="s">
        <v>651</v>
      </c>
      <c r="E46" s="126">
        <v>110448</v>
      </c>
      <c r="F46" s="195">
        <v>48</v>
      </c>
      <c r="G46" s="44"/>
      <c r="H46" s="44"/>
      <c r="I46" s="44"/>
      <c r="J46" s="44"/>
      <c r="K46" s="44"/>
      <c r="L46" s="44"/>
      <c r="M46" s="44"/>
      <c r="N46" s="44"/>
      <c r="O46" s="44"/>
    </row>
    <row r="47" spans="1:15" s="2" customFormat="1" x14ac:dyDescent="0.25">
      <c r="A47" s="33">
        <v>45329</v>
      </c>
      <c r="B47" s="33">
        <f t="shared" si="0"/>
        <v>45329</v>
      </c>
      <c r="C47" s="7" t="s">
        <v>90</v>
      </c>
      <c r="D47" s="3" t="s">
        <v>29</v>
      </c>
      <c r="E47" s="126">
        <v>124.96</v>
      </c>
      <c r="F47" s="195">
        <v>8</v>
      </c>
      <c r="G47" s="44"/>
      <c r="H47" s="44"/>
      <c r="I47" s="44"/>
      <c r="J47" s="44"/>
      <c r="K47" s="44"/>
      <c r="L47" s="44"/>
      <c r="M47" s="44"/>
      <c r="N47" s="44"/>
      <c r="O47" s="44"/>
    </row>
    <row r="48" spans="1:15" s="2" customFormat="1" x14ac:dyDescent="0.25">
      <c r="A48" s="33">
        <v>43752</v>
      </c>
      <c r="B48" s="33">
        <f t="shared" si="0"/>
        <v>43752</v>
      </c>
      <c r="C48" s="7" t="s">
        <v>91</v>
      </c>
      <c r="D48" s="3" t="s">
        <v>521</v>
      </c>
      <c r="E48" s="126">
        <v>9676</v>
      </c>
      <c r="F48" s="195">
        <v>40</v>
      </c>
      <c r="G48" s="44"/>
      <c r="H48" s="44"/>
      <c r="I48" s="44"/>
      <c r="J48" s="44"/>
      <c r="K48" s="44"/>
      <c r="L48" s="44"/>
      <c r="M48" s="44"/>
      <c r="N48" s="44"/>
      <c r="O48" s="44"/>
    </row>
    <row r="49" spans="1:15" s="2" customFormat="1" x14ac:dyDescent="0.25">
      <c r="A49" s="33">
        <v>43752</v>
      </c>
      <c r="B49" s="33">
        <f t="shared" si="0"/>
        <v>43752</v>
      </c>
      <c r="C49" s="7" t="s">
        <v>92</v>
      </c>
      <c r="D49" s="3" t="s">
        <v>30</v>
      </c>
      <c r="E49" s="126">
        <v>6324.8</v>
      </c>
      <c r="F49" s="195">
        <v>8</v>
      </c>
      <c r="G49" s="44"/>
      <c r="H49" s="44"/>
      <c r="I49" s="44"/>
      <c r="J49" s="44"/>
      <c r="K49" s="44"/>
      <c r="L49" s="44"/>
      <c r="M49" s="44"/>
      <c r="N49" s="44"/>
      <c r="O49" s="44"/>
    </row>
    <row r="50" spans="1:15" s="2" customFormat="1" x14ac:dyDescent="0.25">
      <c r="A50" s="33">
        <v>43752</v>
      </c>
      <c r="B50" s="33">
        <f t="shared" si="0"/>
        <v>43752</v>
      </c>
      <c r="C50" s="7" t="s">
        <v>93</v>
      </c>
      <c r="D50" s="3" t="s">
        <v>1523</v>
      </c>
      <c r="E50" s="126">
        <v>1700</v>
      </c>
      <c r="F50" s="195">
        <v>2</v>
      </c>
      <c r="G50" s="44"/>
      <c r="H50" s="44"/>
      <c r="I50" s="44"/>
      <c r="J50" s="44"/>
      <c r="K50" s="44"/>
      <c r="L50" s="44"/>
      <c r="M50" s="44"/>
      <c r="N50" s="44"/>
      <c r="O50" s="44"/>
    </row>
    <row r="51" spans="1:15" s="2" customFormat="1" x14ac:dyDescent="0.25">
      <c r="A51" s="33">
        <v>45329</v>
      </c>
      <c r="B51" s="33">
        <f t="shared" si="0"/>
        <v>45329</v>
      </c>
      <c r="C51" s="7" t="s">
        <v>94</v>
      </c>
      <c r="D51" s="3" t="s">
        <v>1662</v>
      </c>
      <c r="E51" s="126">
        <v>12980</v>
      </c>
      <c r="F51" s="195">
        <v>5</v>
      </c>
      <c r="G51" s="44"/>
      <c r="H51" s="44"/>
      <c r="I51" s="44"/>
      <c r="J51" s="44"/>
      <c r="K51" s="44"/>
      <c r="L51" s="44"/>
      <c r="M51" s="44"/>
      <c r="N51" s="44"/>
      <c r="O51" s="44"/>
    </row>
    <row r="52" spans="1:15" s="2" customFormat="1" x14ac:dyDescent="0.25">
      <c r="A52" s="33">
        <v>43752</v>
      </c>
      <c r="B52" s="33">
        <f t="shared" si="0"/>
        <v>43752</v>
      </c>
      <c r="C52" s="7" t="s">
        <v>95</v>
      </c>
      <c r="D52" s="3" t="s">
        <v>31</v>
      </c>
      <c r="E52" s="126">
        <v>23260.5</v>
      </c>
      <c r="F52" s="195">
        <v>15507</v>
      </c>
      <c r="G52" s="44"/>
      <c r="H52" s="44"/>
      <c r="I52" s="44"/>
      <c r="J52" s="44"/>
      <c r="K52" s="44"/>
      <c r="L52" s="44"/>
      <c r="M52" s="44"/>
      <c r="N52" s="44"/>
      <c r="O52" s="44"/>
    </row>
    <row r="53" spans="1:15" s="2" customFormat="1" x14ac:dyDescent="0.25">
      <c r="A53" s="33">
        <v>43752</v>
      </c>
      <c r="B53" s="33">
        <f t="shared" si="0"/>
        <v>43752</v>
      </c>
      <c r="C53" s="7" t="s">
        <v>96</v>
      </c>
      <c r="D53" s="3" t="s">
        <v>32</v>
      </c>
      <c r="E53" s="126">
        <v>1670.28</v>
      </c>
      <c r="F53" s="195">
        <v>31</v>
      </c>
      <c r="G53" s="44"/>
      <c r="H53" s="44"/>
      <c r="I53" s="44"/>
      <c r="J53" s="44"/>
      <c r="K53" s="44"/>
      <c r="L53" s="44"/>
      <c r="M53" s="44"/>
      <c r="N53" s="44"/>
      <c r="O53" s="44"/>
    </row>
    <row r="54" spans="1:15" s="2" customFormat="1" x14ac:dyDescent="0.25">
      <c r="A54" s="33">
        <v>43752</v>
      </c>
      <c r="B54" s="33">
        <f t="shared" si="0"/>
        <v>43752</v>
      </c>
      <c r="C54" s="7" t="s">
        <v>97</v>
      </c>
      <c r="D54" s="3" t="s">
        <v>33</v>
      </c>
      <c r="E54" s="126">
        <v>1488.5</v>
      </c>
      <c r="F54" s="195">
        <v>65</v>
      </c>
      <c r="G54" s="44"/>
      <c r="H54" s="44"/>
      <c r="I54" s="44"/>
      <c r="J54" s="44"/>
      <c r="K54" s="44"/>
      <c r="L54" s="44"/>
      <c r="M54" s="44"/>
      <c r="N54" s="44"/>
      <c r="O54" s="44"/>
    </row>
    <row r="55" spans="1:15" s="2" customFormat="1" x14ac:dyDescent="0.25">
      <c r="A55" s="33">
        <v>43752</v>
      </c>
      <c r="B55" s="33">
        <f t="shared" si="0"/>
        <v>43752</v>
      </c>
      <c r="C55" s="7" t="s">
        <v>98</v>
      </c>
      <c r="D55" s="3" t="s">
        <v>324</v>
      </c>
      <c r="E55" s="126">
        <v>20114.16</v>
      </c>
      <c r="F55" s="195">
        <v>1203</v>
      </c>
      <c r="G55" s="44"/>
      <c r="H55" s="44"/>
      <c r="I55" s="44"/>
      <c r="J55" s="44"/>
      <c r="K55" s="44"/>
      <c r="L55" s="44"/>
      <c r="M55" s="44"/>
      <c r="N55" s="44"/>
      <c r="O55" s="44"/>
    </row>
    <row r="56" spans="1:15" s="2" customFormat="1" x14ac:dyDescent="0.25">
      <c r="A56" s="33">
        <v>43752</v>
      </c>
      <c r="B56" s="33">
        <f t="shared" si="0"/>
        <v>43752</v>
      </c>
      <c r="C56" s="7" t="s">
        <v>99</v>
      </c>
      <c r="D56" s="3" t="s">
        <v>35</v>
      </c>
      <c r="E56" s="126">
        <v>1090.3200000000002</v>
      </c>
      <c r="F56" s="195">
        <v>44</v>
      </c>
      <c r="G56" s="44"/>
      <c r="H56" s="44"/>
      <c r="I56" s="44"/>
      <c r="J56" s="44"/>
      <c r="K56" s="44"/>
      <c r="L56" s="44"/>
      <c r="M56" s="44"/>
      <c r="N56" s="44"/>
      <c r="O56" s="44"/>
    </row>
    <row r="57" spans="1:15" s="2" customFormat="1" x14ac:dyDescent="0.25">
      <c r="A57" s="33">
        <v>43752</v>
      </c>
      <c r="B57" s="33">
        <f t="shared" si="0"/>
        <v>43752</v>
      </c>
      <c r="C57" s="7" t="s">
        <v>100</v>
      </c>
      <c r="D57" s="3" t="s">
        <v>36</v>
      </c>
      <c r="E57" s="126">
        <v>5464.7999999999993</v>
      </c>
      <c r="F57" s="195">
        <v>297</v>
      </c>
      <c r="G57" s="44"/>
      <c r="H57" s="44"/>
      <c r="I57" s="44"/>
      <c r="J57" s="44"/>
      <c r="K57" s="44"/>
      <c r="L57" s="44"/>
      <c r="M57" s="44"/>
      <c r="N57" s="44"/>
      <c r="O57" s="44"/>
    </row>
    <row r="58" spans="1:15" s="2" customFormat="1" x14ac:dyDescent="0.25">
      <c r="A58" s="33">
        <v>43752</v>
      </c>
      <c r="B58" s="33">
        <f t="shared" si="0"/>
        <v>43752</v>
      </c>
      <c r="C58" s="7" t="s">
        <v>101</v>
      </c>
      <c r="D58" s="3" t="s">
        <v>37</v>
      </c>
      <c r="E58" s="126">
        <v>2944</v>
      </c>
      <c r="F58" s="195">
        <v>160</v>
      </c>
      <c r="G58" s="44"/>
      <c r="H58" s="44"/>
      <c r="I58" s="44"/>
      <c r="J58" s="44"/>
      <c r="K58" s="44"/>
      <c r="L58" s="44"/>
      <c r="M58" s="44"/>
      <c r="N58" s="44"/>
      <c r="O58" s="44"/>
    </row>
    <row r="59" spans="1:15" s="2" customFormat="1" x14ac:dyDescent="0.25">
      <c r="A59" s="33">
        <v>43752</v>
      </c>
      <c r="B59" s="33">
        <f t="shared" si="0"/>
        <v>43752</v>
      </c>
      <c r="C59" s="7" t="s">
        <v>102</v>
      </c>
      <c r="D59" s="3" t="s">
        <v>47</v>
      </c>
      <c r="E59" s="126">
        <v>68032.800000000003</v>
      </c>
      <c r="F59" s="195">
        <v>55</v>
      </c>
      <c r="G59" s="44"/>
      <c r="H59" s="44"/>
      <c r="I59" s="44"/>
      <c r="J59" s="44"/>
      <c r="K59" s="44"/>
      <c r="L59" s="44"/>
      <c r="M59" s="44"/>
      <c r="N59" s="44"/>
      <c r="O59" s="44"/>
    </row>
    <row r="60" spans="1:15" s="2" customFormat="1" x14ac:dyDescent="0.25">
      <c r="A60" s="33">
        <v>43752</v>
      </c>
      <c r="B60" s="33">
        <f t="shared" si="0"/>
        <v>43752</v>
      </c>
      <c r="C60" s="7" t="s">
        <v>103</v>
      </c>
      <c r="D60" s="3" t="s">
        <v>1663</v>
      </c>
      <c r="E60" s="126">
        <v>160</v>
      </c>
      <c r="F60" s="195">
        <v>160</v>
      </c>
      <c r="G60" s="44"/>
      <c r="H60" s="44"/>
      <c r="I60" s="44"/>
      <c r="J60" s="44"/>
      <c r="K60" s="44"/>
      <c r="L60" s="44"/>
      <c r="M60" s="44"/>
      <c r="N60" s="44"/>
      <c r="O60" s="44"/>
    </row>
    <row r="61" spans="1:15" s="2" customFormat="1" x14ac:dyDescent="0.25">
      <c r="A61" s="33">
        <v>43752</v>
      </c>
      <c r="B61" s="33">
        <f t="shared" si="0"/>
        <v>43752</v>
      </c>
      <c r="C61" s="7" t="s">
        <v>104</v>
      </c>
      <c r="D61" s="3" t="s">
        <v>38</v>
      </c>
      <c r="E61" s="126">
        <v>10472</v>
      </c>
      <c r="F61" s="195">
        <v>1309</v>
      </c>
      <c r="G61" s="44"/>
      <c r="H61" s="44"/>
      <c r="I61" s="44"/>
      <c r="J61" s="44"/>
      <c r="K61" s="44"/>
      <c r="L61" s="44"/>
      <c r="M61" s="44"/>
      <c r="N61" s="44"/>
      <c r="O61" s="44"/>
    </row>
    <row r="62" spans="1:15" s="2" customFormat="1" x14ac:dyDescent="0.25">
      <c r="A62" s="33">
        <v>45051</v>
      </c>
      <c r="B62" s="33">
        <f t="shared" si="0"/>
        <v>45051</v>
      </c>
      <c r="C62" s="7" t="s">
        <v>105</v>
      </c>
      <c r="D62" s="3" t="s">
        <v>333</v>
      </c>
      <c r="E62" s="126">
        <v>2040</v>
      </c>
      <c r="F62" s="195">
        <v>5</v>
      </c>
      <c r="G62" s="44"/>
      <c r="H62" s="44"/>
      <c r="I62" s="44"/>
      <c r="J62" s="44"/>
      <c r="K62" s="44"/>
      <c r="L62" s="44"/>
      <c r="M62" s="44"/>
      <c r="N62" s="44"/>
      <c r="O62" s="44"/>
    </row>
    <row r="63" spans="1:15" s="2" customFormat="1" x14ac:dyDescent="0.25">
      <c r="A63" s="33">
        <v>45051</v>
      </c>
      <c r="B63" s="33">
        <f t="shared" si="0"/>
        <v>45051</v>
      </c>
      <c r="C63" s="7" t="s">
        <v>106</v>
      </c>
      <c r="D63" s="3" t="s">
        <v>1524</v>
      </c>
      <c r="E63" s="126">
        <v>2123.06</v>
      </c>
      <c r="F63" s="195">
        <v>37</v>
      </c>
      <c r="G63" s="44"/>
      <c r="H63" s="44"/>
      <c r="I63" s="44"/>
      <c r="J63" s="44"/>
      <c r="K63" s="44"/>
      <c r="L63" s="44"/>
      <c r="M63" s="44"/>
      <c r="N63" s="44"/>
      <c r="O63" s="44"/>
    </row>
    <row r="64" spans="1:15" s="2" customFormat="1" x14ac:dyDescent="0.25">
      <c r="A64" s="33">
        <v>44273</v>
      </c>
      <c r="B64" s="33">
        <f t="shared" si="0"/>
        <v>44273</v>
      </c>
      <c r="C64" s="7" t="s">
        <v>107</v>
      </c>
      <c r="D64" s="3" t="s">
        <v>1470</v>
      </c>
      <c r="E64" s="126">
        <v>116.3</v>
      </c>
      <c r="F64" s="195">
        <v>1</v>
      </c>
      <c r="G64" s="44"/>
      <c r="H64" s="44"/>
      <c r="I64" s="44"/>
      <c r="J64" s="44"/>
      <c r="K64" s="44"/>
      <c r="L64" s="44"/>
      <c r="M64" s="44"/>
      <c r="N64" s="44"/>
      <c r="O64" s="44"/>
    </row>
    <row r="65" spans="1:15" s="2" customFormat="1" x14ac:dyDescent="0.25">
      <c r="A65" s="33">
        <v>44274</v>
      </c>
      <c r="B65" s="33">
        <f t="shared" si="0"/>
        <v>44274</v>
      </c>
      <c r="C65" s="7" t="s">
        <v>108</v>
      </c>
      <c r="D65" s="3" t="s">
        <v>39</v>
      </c>
      <c r="E65" s="126">
        <v>6962.94</v>
      </c>
      <c r="F65" s="195">
        <v>202</v>
      </c>
      <c r="G65" s="44"/>
      <c r="H65" s="44"/>
      <c r="I65" s="44"/>
      <c r="J65" s="44"/>
      <c r="K65" s="44"/>
      <c r="L65" s="44"/>
      <c r="M65" s="44"/>
      <c r="N65" s="44"/>
      <c r="O65" s="44"/>
    </row>
    <row r="66" spans="1:15" s="2" customFormat="1" x14ac:dyDescent="0.25">
      <c r="A66" s="33">
        <v>44275</v>
      </c>
      <c r="B66" s="33">
        <f t="shared" si="0"/>
        <v>44275</v>
      </c>
      <c r="C66" s="7" t="s">
        <v>109</v>
      </c>
      <c r="D66" s="3" t="s">
        <v>40</v>
      </c>
      <c r="E66" s="126">
        <v>501.5</v>
      </c>
      <c r="F66" s="195">
        <v>5</v>
      </c>
      <c r="G66" s="44"/>
      <c r="H66" s="44"/>
      <c r="I66" s="44"/>
      <c r="J66" s="44"/>
      <c r="K66" s="44"/>
      <c r="L66" s="44"/>
      <c r="M66" s="44"/>
      <c r="N66" s="44"/>
      <c r="O66" s="44"/>
    </row>
    <row r="67" spans="1:15" s="2" customFormat="1" x14ac:dyDescent="0.25">
      <c r="A67" s="33">
        <v>44276</v>
      </c>
      <c r="B67" s="33">
        <f t="shared" si="0"/>
        <v>44276</v>
      </c>
      <c r="C67" s="7" t="s">
        <v>110</v>
      </c>
      <c r="D67" s="3" t="s">
        <v>1525</v>
      </c>
      <c r="E67" s="126">
        <v>30</v>
      </c>
      <c r="F67" s="195">
        <v>1</v>
      </c>
      <c r="G67" s="44"/>
      <c r="H67" s="44"/>
      <c r="I67" s="44"/>
      <c r="J67" s="44"/>
      <c r="K67" s="44"/>
      <c r="L67" s="44"/>
      <c r="M67" s="44"/>
      <c r="N67" s="44"/>
      <c r="O67" s="44"/>
    </row>
    <row r="68" spans="1:15" s="2" customFormat="1" x14ac:dyDescent="0.25">
      <c r="A68" s="33">
        <v>44277</v>
      </c>
      <c r="B68" s="33">
        <f t="shared" si="0"/>
        <v>44277</v>
      </c>
      <c r="C68" s="7" t="s">
        <v>111</v>
      </c>
      <c r="D68" s="3" t="s">
        <v>41</v>
      </c>
      <c r="E68" s="126">
        <v>240</v>
      </c>
      <c r="F68" s="195">
        <v>8</v>
      </c>
      <c r="G68" s="44"/>
      <c r="H68" s="44"/>
      <c r="I68" s="44"/>
      <c r="J68" s="44"/>
      <c r="K68" s="44"/>
      <c r="L68" s="44"/>
      <c r="M68" s="44"/>
      <c r="N68" s="44"/>
      <c r="O68" s="44"/>
    </row>
    <row r="69" spans="1:15" s="2" customFormat="1" x14ac:dyDescent="0.25">
      <c r="A69" s="33">
        <v>44278</v>
      </c>
      <c r="B69" s="33">
        <f t="shared" si="0"/>
        <v>44278</v>
      </c>
      <c r="C69" s="7" t="s">
        <v>113</v>
      </c>
      <c r="D69" s="3" t="s">
        <v>42</v>
      </c>
      <c r="E69" s="126">
        <v>270</v>
      </c>
      <c r="F69" s="195">
        <v>9</v>
      </c>
      <c r="G69" s="44"/>
      <c r="H69" s="44"/>
      <c r="I69" s="44"/>
      <c r="J69" s="44"/>
      <c r="K69" s="44"/>
      <c r="L69" s="44"/>
      <c r="M69" s="44"/>
      <c r="N69" s="44"/>
      <c r="O69" s="44"/>
    </row>
    <row r="70" spans="1:15" s="2" customFormat="1" x14ac:dyDescent="0.25">
      <c r="A70" s="33">
        <v>44279</v>
      </c>
      <c r="B70" s="33">
        <f t="shared" si="0"/>
        <v>44279</v>
      </c>
      <c r="C70" s="7" t="s">
        <v>114</v>
      </c>
      <c r="D70" s="3" t="s">
        <v>43</v>
      </c>
      <c r="E70" s="126">
        <v>240</v>
      </c>
      <c r="F70" s="195">
        <v>8</v>
      </c>
      <c r="G70" s="44"/>
      <c r="H70" s="44"/>
      <c r="I70" s="44"/>
      <c r="J70" s="44"/>
      <c r="K70" s="44"/>
      <c r="L70" s="44"/>
      <c r="M70" s="44"/>
      <c r="N70" s="44"/>
      <c r="O70" s="44"/>
    </row>
    <row r="71" spans="1:15" s="2" customFormat="1" x14ac:dyDescent="0.25">
      <c r="A71" s="33">
        <v>44280</v>
      </c>
      <c r="B71" s="33">
        <f t="shared" si="0"/>
        <v>44280</v>
      </c>
      <c r="C71" s="7" t="s">
        <v>115</v>
      </c>
      <c r="D71" s="3" t="s">
        <v>1664</v>
      </c>
      <c r="E71" s="126">
        <v>244371.99999999997</v>
      </c>
      <c r="F71" s="195">
        <v>20</v>
      </c>
      <c r="G71" s="44"/>
      <c r="H71" s="44"/>
      <c r="I71" s="44"/>
      <c r="J71" s="44"/>
      <c r="K71" s="44"/>
      <c r="L71" s="44"/>
      <c r="M71" s="44"/>
      <c r="N71" s="44"/>
      <c r="O71" s="44"/>
    </row>
    <row r="72" spans="1:15" s="2" customFormat="1" x14ac:dyDescent="0.25">
      <c r="A72" s="33">
        <v>44281</v>
      </c>
      <c r="B72" s="33">
        <f t="shared" si="0"/>
        <v>44281</v>
      </c>
      <c r="C72" s="7" t="s">
        <v>116</v>
      </c>
      <c r="D72" s="3" t="s">
        <v>1665</v>
      </c>
      <c r="E72" s="126">
        <v>244371.99999999997</v>
      </c>
      <c r="F72" s="195">
        <v>20</v>
      </c>
      <c r="G72" s="44"/>
      <c r="H72" s="44"/>
      <c r="I72" s="44"/>
      <c r="J72" s="44"/>
      <c r="K72" s="44"/>
      <c r="L72" s="44"/>
      <c r="M72" s="44"/>
      <c r="N72" s="44"/>
      <c r="O72" s="44"/>
    </row>
    <row r="73" spans="1:15" s="2" customFormat="1" x14ac:dyDescent="0.25">
      <c r="A73" s="33">
        <v>44282</v>
      </c>
      <c r="B73" s="33">
        <f t="shared" si="0"/>
        <v>44282</v>
      </c>
      <c r="C73" s="7" t="s">
        <v>117</v>
      </c>
      <c r="D73" s="3" t="s">
        <v>1666</v>
      </c>
      <c r="E73" s="126">
        <v>244371.99999999997</v>
      </c>
      <c r="F73" s="195">
        <v>21</v>
      </c>
      <c r="G73" s="44"/>
      <c r="H73" s="44"/>
      <c r="I73" s="44"/>
      <c r="J73" s="44"/>
      <c r="K73" s="44"/>
      <c r="L73" s="44"/>
      <c r="M73" s="44"/>
      <c r="N73" s="44"/>
      <c r="O73" s="44"/>
    </row>
    <row r="74" spans="1:15" s="2" customFormat="1" x14ac:dyDescent="0.25">
      <c r="A74" s="33">
        <v>44283</v>
      </c>
      <c r="B74" s="33">
        <f t="shared" si="0"/>
        <v>44283</v>
      </c>
      <c r="C74" s="7" t="s">
        <v>118</v>
      </c>
      <c r="D74" s="3" t="s">
        <v>1667</v>
      </c>
      <c r="E74" s="126">
        <v>181963.35</v>
      </c>
      <c r="F74" s="195">
        <v>18</v>
      </c>
      <c r="G74" s="44"/>
      <c r="H74" s="44"/>
      <c r="I74" s="44"/>
      <c r="J74" s="44"/>
      <c r="K74" s="44"/>
      <c r="L74" s="44"/>
      <c r="M74" s="44"/>
      <c r="N74" s="44"/>
      <c r="O74" s="44"/>
    </row>
    <row r="75" spans="1:15" s="2" customFormat="1" x14ac:dyDescent="0.25">
      <c r="A75" s="33">
        <v>43752</v>
      </c>
      <c r="B75" s="33">
        <f>+A75</f>
        <v>43752</v>
      </c>
      <c r="C75" s="7" t="s">
        <v>119</v>
      </c>
      <c r="D75" s="3" t="s">
        <v>1471</v>
      </c>
      <c r="E75" s="126">
        <v>7762.08</v>
      </c>
      <c r="F75" s="69">
        <v>2</v>
      </c>
      <c r="G75" s="44"/>
      <c r="H75" s="44"/>
      <c r="I75" s="44"/>
      <c r="J75" s="44"/>
      <c r="K75" s="44"/>
      <c r="L75" s="44"/>
      <c r="M75" s="44"/>
      <c r="N75" s="44"/>
      <c r="O75" s="44"/>
    </row>
    <row r="76" spans="1:15" s="2" customFormat="1" x14ac:dyDescent="0.25">
      <c r="A76" s="33">
        <v>45327</v>
      </c>
      <c r="B76" s="33">
        <f t="shared" ref="B76:B118" si="1">+A76</f>
        <v>45327</v>
      </c>
      <c r="C76" s="7" t="s">
        <v>120</v>
      </c>
      <c r="D76" s="3" t="s">
        <v>1526</v>
      </c>
      <c r="E76" s="126">
        <v>98930.92</v>
      </c>
      <c r="F76" s="69">
        <v>21</v>
      </c>
      <c r="G76" s="44"/>
      <c r="H76" s="44"/>
      <c r="I76" s="44"/>
      <c r="J76" s="44"/>
      <c r="K76" s="44"/>
      <c r="L76" s="44"/>
      <c r="M76" s="44"/>
      <c r="N76" s="44"/>
      <c r="O76" s="44"/>
    </row>
    <row r="77" spans="1:15" s="2" customFormat="1" x14ac:dyDescent="0.25">
      <c r="A77" s="33">
        <v>45327</v>
      </c>
      <c r="B77" s="33">
        <f t="shared" si="1"/>
        <v>45327</v>
      </c>
      <c r="C77" s="7" t="s">
        <v>121</v>
      </c>
      <c r="D77" s="3" t="s">
        <v>1472</v>
      </c>
      <c r="E77" s="126">
        <v>39435.69</v>
      </c>
      <c r="F77" s="69">
        <v>8</v>
      </c>
      <c r="G77" s="44"/>
      <c r="H77" s="44"/>
      <c r="I77" s="44"/>
      <c r="J77" s="44"/>
      <c r="K77" s="44"/>
      <c r="L77" s="44"/>
      <c r="M77" s="44"/>
      <c r="N77" s="44"/>
      <c r="O77" s="44"/>
    </row>
    <row r="78" spans="1:15" s="2" customFormat="1" x14ac:dyDescent="0.25">
      <c r="A78" s="33">
        <v>45327</v>
      </c>
      <c r="B78" s="33">
        <f t="shared" si="1"/>
        <v>45327</v>
      </c>
      <c r="C78" s="7" t="s">
        <v>122</v>
      </c>
      <c r="D78" s="3" t="s">
        <v>1473</v>
      </c>
      <c r="E78" s="126">
        <v>84505.05</v>
      </c>
      <c r="F78" s="195">
        <v>7</v>
      </c>
      <c r="G78" s="44"/>
      <c r="H78" s="44"/>
      <c r="I78" s="44"/>
      <c r="J78" s="44"/>
      <c r="K78" s="44"/>
      <c r="L78" s="44"/>
      <c r="M78" s="44"/>
      <c r="N78" s="44"/>
      <c r="O78" s="44"/>
    </row>
    <row r="79" spans="1:15" s="2" customFormat="1" x14ac:dyDescent="0.25">
      <c r="A79" s="33">
        <v>45327</v>
      </c>
      <c r="B79" s="33">
        <f t="shared" si="1"/>
        <v>45327</v>
      </c>
      <c r="C79" s="7" t="s">
        <v>123</v>
      </c>
      <c r="D79" s="3" t="s">
        <v>1474</v>
      </c>
      <c r="E79" s="126">
        <v>101406.06</v>
      </c>
      <c r="F79" s="195">
        <v>11</v>
      </c>
      <c r="G79" s="44"/>
      <c r="H79" s="44"/>
      <c r="I79" s="44"/>
      <c r="J79" s="44"/>
      <c r="K79" s="44"/>
      <c r="L79" s="44"/>
      <c r="M79" s="44"/>
      <c r="N79" s="44"/>
      <c r="O79" s="44"/>
    </row>
    <row r="80" spans="1:15" s="2" customFormat="1" x14ac:dyDescent="0.25">
      <c r="A80" s="33">
        <v>43752</v>
      </c>
      <c r="B80" s="33">
        <f t="shared" si="1"/>
        <v>43752</v>
      </c>
      <c r="C80" s="7" t="s">
        <v>124</v>
      </c>
      <c r="D80" s="3" t="s">
        <v>1475</v>
      </c>
      <c r="E80" s="126">
        <v>31321.079999999998</v>
      </c>
      <c r="F80" s="195">
        <v>9</v>
      </c>
      <c r="G80" s="44"/>
      <c r="H80" s="44"/>
      <c r="I80" s="44"/>
      <c r="J80" s="44"/>
      <c r="K80" s="44"/>
      <c r="L80" s="44"/>
      <c r="M80" s="44"/>
      <c r="N80" s="44"/>
      <c r="O80" s="44"/>
    </row>
    <row r="81" spans="1:15" s="2" customFormat="1" x14ac:dyDescent="0.25">
      <c r="A81" s="33">
        <v>43752</v>
      </c>
      <c r="B81" s="33">
        <f t="shared" si="1"/>
        <v>43752</v>
      </c>
      <c r="C81" s="7" t="s">
        <v>125</v>
      </c>
      <c r="D81" s="3" t="s">
        <v>1476</v>
      </c>
      <c r="E81" s="126">
        <v>73852.659999999989</v>
      </c>
      <c r="F81" s="195">
        <v>30</v>
      </c>
      <c r="G81" s="44"/>
      <c r="H81" s="44"/>
      <c r="I81" s="44"/>
      <c r="J81" s="44"/>
      <c r="K81" s="44"/>
      <c r="L81" s="44"/>
      <c r="M81" s="44"/>
      <c r="N81" s="44"/>
      <c r="O81" s="44"/>
    </row>
    <row r="82" spans="1:15" s="2" customFormat="1" x14ac:dyDescent="0.25">
      <c r="A82" s="33">
        <v>43752</v>
      </c>
      <c r="B82" s="33">
        <f t="shared" si="1"/>
        <v>43752</v>
      </c>
      <c r="C82" s="7" t="s">
        <v>126</v>
      </c>
      <c r="D82" s="3" t="s">
        <v>1477</v>
      </c>
      <c r="E82" s="126">
        <v>22459.75</v>
      </c>
      <c r="F82" s="195">
        <v>15</v>
      </c>
      <c r="G82" s="44"/>
      <c r="H82" s="44"/>
      <c r="I82" s="44"/>
      <c r="J82" s="44"/>
      <c r="K82" s="44"/>
      <c r="L82" s="44"/>
      <c r="M82" s="44"/>
      <c r="N82" s="44"/>
      <c r="O82" s="44"/>
    </row>
    <row r="83" spans="1:15" s="2" customFormat="1" x14ac:dyDescent="0.25">
      <c r="A83" s="33">
        <v>43752</v>
      </c>
      <c r="B83" s="33">
        <f t="shared" si="1"/>
        <v>43752</v>
      </c>
      <c r="C83" s="7" t="s">
        <v>127</v>
      </c>
      <c r="D83" s="3" t="s">
        <v>1478</v>
      </c>
      <c r="E83" s="126">
        <v>94953.42</v>
      </c>
      <c r="F83" s="195">
        <v>23</v>
      </c>
      <c r="G83" s="44"/>
      <c r="H83" s="44"/>
      <c r="I83" s="44"/>
      <c r="J83" s="44"/>
      <c r="K83" s="44"/>
      <c r="L83" s="44"/>
      <c r="M83" s="44"/>
      <c r="N83" s="44"/>
      <c r="O83" s="44"/>
    </row>
    <row r="84" spans="1:15" s="2" customFormat="1" x14ac:dyDescent="0.25">
      <c r="A84" s="33">
        <v>43752</v>
      </c>
      <c r="B84" s="33">
        <f t="shared" si="1"/>
        <v>43752</v>
      </c>
      <c r="C84" s="7" t="s">
        <v>128</v>
      </c>
      <c r="D84" s="3" t="s">
        <v>1479</v>
      </c>
      <c r="E84" s="126">
        <v>4899.38</v>
      </c>
      <c r="F84" s="195">
        <v>7</v>
      </c>
      <c r="G84" s="44"/>
      <c r="H84" s="44"/>
      <c r="I84" s="44"/>
      <c r="J84" s="44"/>
      <c r="K84" s="44"/>
      <c r="L84" s="44"/>
      <c r="M84" s="44"/>
      <c r="N84" s="44"/>
      <c r="O84" s="44"/>
    </row>
    <row r="85" spans="1:15" s="2" customFormat="1" x14ac:dyDescent="0.25">
      <c r="A85" s="33">
        <v>43752</v>
      </c>
      <c r="B85" s="33">
        <f t="shared" si="1"/>
        <v>43752</v>
      </c>
      <c r="C85" s="7" t="s">
        <v>129</v>
      </c>
      <c r="D85" s="3" t="s">
        <v>1643</v>
      </c>
      <c r="E85" s="126">
        <v>42154.64</v>
      </c>
      <c r="F85" s="195">
        <v>8</v>
      </c>
      <c r="G85" s="44"/>
      <c r="H85" s="44"/>
      <c r="I85" s="44"/>
      <c r="J85" s="44"/>
      <c r="K85" s="44"/>
      <c r="L85" s="44"/>
      <c r="M85" s="44"/>
      <c r="N85" s="44"/>
      <c r="O85" s="44"/>
    </row>
    <row r="86" spans="1:15" s="2" customFormat="1" x14ac:dyDescent="0.25">
      <c r="A86" s="33">
        <v>43752</v>
      </c>
      <c r="B86" s="33">
        <f t="shared" si="1"/>
        <v>43752</v>
      </c>
      <c r="C86" s="7" t="s">
        <v>130</v>
      </c>
      <c r="D86" s="3" t="s">
        <v>1644</v>
      </c>
      <c r="E86" s="126">
        <v>40716.800000000003</v>
      </c>
      <c r="F86" s="195">
        <v>8</v>
      </c>
      <c r="G86" s="44"/>
      <c r="H86" s="44"/>
      <c r="I86" s="44"/>
      <c r="J86" s="44"/>
      <c r="K86" s="44"/>
      <c r="L86" s="44"/>
      <c r="M86" s="44"/>
      <c r="N86" s="44"/>
      <c r="O86" s="44"/>
    </row>
    <row r="87" spans="1:15" s="2" customFormat="1" x14ac:dyDescent="0.25">
      <c r="A87" s="33">
        <v>43752</v>
      </c>
      <c r="B87" s="33">
        <f t="shared" si="1"/>
        <v>43752</v>
      </c>
      <c r="C87" s="7" t="s">
        <v>131</v>
      </c>
      <c r="D87" s="3" t="s">
        <v>1645</v>
      </c>
      <c r="E87" s="126">
        <v>40716.800000000003</v>
      </c>
      <c r="F87" s="195">
        <v>8</v>
      </c>
      <c r="G87" s="44"/>
      <c r="H87" s="44"/>
      <c r="I87" s="44"/>
      <c r="J87" s="44"/>
      <c r="K87" s="44"/>
      <c r="L87" s="44"/>
      <c r="M87" s="44"/>
      <c r="N87" s="44"/>
      <c r="O87" s="44"/>
    </row>
    <row r="88" spans="1:15" s="2" customFormat="1" x14ac:dyDescent="0.25">
      <c r="A88" s="33">
        <v>43752</v>
      </c>
      <c r="B88" s="33">
        <f t="shared" si="1"/>
        <v>43752</v>
      </c>
      <c r="C88" s="7" t="s">
        <v>132</v>
      </c>
      <c r="D88" s="3" t="s">
        <v>1646</v>
      </c>
      <c r="E88" s="126">
        <v>30537.600000000002</v>
      </c>
      <c r="F88" s="195">
        <v>6</v>
      </c>
      <c r="G88" s="44"/>
      <c r="H88" s="44"/>
      <c r="I88" s="44"/>
      <c r="J88" s="44"/>
      <c r="K88" s="44"/>
      <c r="L88" s="44"/>
      <c r="M88" s="44"/>
      <c r="N88" s="44"/>
      <c r="O88" s="44"/>
    </row>
    <row r="89" spans="1:15" s="2" customFormat="1" x14ac:dyDescent="0.25">
      <c r="A89" s="33">
        <v>45213</v>
      </c>
      <c r="B89" s="33">
        <f t="shared" si="1"/>
        <v>45213</v>
      </c>
      <c r="C89" s="7" t="s">
        <v>133</v>
      </c>
      <c r="D89" s="3" t="s">
        <v>1480</v>
      </c>
      <c r="E89" s="126">
        <v>189807.24000000002</v>
      </c>
      <c r="F89" s="195">
        <v>21</v>
      </c>
      <c r="G89" s="44"/>
      <c r="H89" s="44"/>
      <c r="I89" s="44"/>
      <c r="J89" s="44"/>
      <c r="K89" s="44"/>
      <c r="L89" s="44"/>
      <c r="M89" s="44"/>
      <c r="N89" s="44"/>
      <c r="O89" s="44"/>
    </row>
    <row r="90" spans="1:15" s="2" customFormat="1" x14ac:dyDescent="0.25">
      <c r="A90" s="33">
        <v>45213</v>
      </c>
      <c r="B90" s="33">
        <f t="shared" si="1"/>
        <v>45213</v>
      </c>
      <c r="C90" s="7" t="s">
        <v>134</v>
      </c>
      <c r="D90" s="3" t="s">
        <v>1481</v>
      </c>
      <c r="E90" s="126">
        <v>133117.71000000002</v>
      </c>
      <c r="F90" s="195">
        <v>11</v>
      </c>
      <c r="G90" s="44"/>
      <c r="H90" s="44"/>
      <c r="I90" s="44"/>
      <c r="J90" s="44"/>
      <c r="K90" s="44"/>
      <c r="L90" s="44"/>
      <c r="M90" s="44"/>
      <c r="N90" s="44"/>
      <c r="O90" s="44"/>
    </row>
    <row r="91" spans="1:15" s="2" customFormat="1" x14ac:dyDescent="0.25">
      <c r="A91" s="33">
        <v>45213</v>
      </c>
      <c r="B91" s="33">
        <f t="shared" si="1"/>
        <v>45213</v>
      </c>
      <c r="C91" s="7" t="s">
        <v>135</v>
      </c>
      <c r="D91" s="3" t="s">
        <v>1482</v>
      </c>
      <c r="E91" s="126">
        <v>133117.71000000002</v>
      </c>
      <c r="F91" s="195">
        <v>11</v>
      </c>
      <c r="G91" s="44"/>
      <c r="H91" s="44"/>
      <c r="I91" s="44"/>
      <c r="J91" s="44"/>
      <c r="K91" s="44"/>
      <c r="L91" s="44"/>
      <c r="M91" s="44"/>
      <c r="N91" s="44"/>
      <c r="O91" s="44"/>
    </row>
    <row r="92" spans="1:15" s="2" customFormat="1" x14ac:dyDescent="0.25">
      <c r="A92" s="33">
        <v>45213</v>
      </c>
      <c r="B92" s="33">
        <f t="shared" si="1"/>
        <v>45213</v>
      </c>
      <c r="C92" s="7" t="s">
        <v>136</v>
      </c>
      <c r="D92" s="3" t="s">
        <v>1483</v>
      </c>
      <c r="E92" s="126">
        <v>133117.71000000002</v>
      </c>
      <c r="F92" s="195">
        <v>11</v>
      </c>
      <c r="G92" s="44"/>
      <c r="H92" s="44"/>
      <c r="I92" s="44"/>
      <c r="J92" s="44"/>
      <c r="K92" s="44"/>
      <c r="L92" s="44"/>
      <c r="M92" s="44"/>
      <c r="N92" s="44"/>
      <c r="O92" s="44"/>
    </row>
    <row r="93" spans="1:15" s="2" customFormat="1" x14ac:dyDescent="0.25">
      <c r="A93" s="33">
        <v>45213</v>
      </c>
      <c r="B93" s="33">
        <f t="shared" si="1"/>
        <v>45213</v>
      </c>
      <c r="C93" s="7" t="s">
        <v>137</v>
      </c>
      <c r="D93" s="3" t="s">
        <v>44</v>
      </c>
      <c r="E93" s="126">
        <v>53408.160000000003</v>
      </c>
      <c r="F93" s="195">
        <v>19</v>
      </c>
      <c r="G93" s="44"/>
      <c r="H93" s="44"/>
      <c r="I93" s="44"/>
      <c r="J93" s="44"/>
      <c r="K93" s="44"/>
      <c r="L93" s="44"/>
      <c r="M93" s="44"/>
      <c r="N93" s="44"/>
      <c r="O93" s="44"/>
    </row>
    <row r="94" spans="1:15" s="2" customFormat="1" x14ac:dyDescent="0.25">
      <c r="A94" s="33">
        <v>45213</v>
      </c>
      <c r="B94" s="33">
        <f t="shared" si="1"/>
        <v>45213</v>
      </c>
      <c r="C94" s="7" t="s">
        <v>138</v>
      </c>
      <c r="D94" s="3" t="s">
        <v>1527</v>
      </c>
      <c r="E94" s="126">
        <v>49757.61</v>
      </c>
      <c r="F94" s="195">
        <v>19</v>
      </c>
      <c r="G94" s="44"/>
      <c r="H94" s="44"/>
      <c r="I94" s="44"/>
      <c r="J94" s="44"/>
      <c r="K94" s="44"/>
      <c r="L94" s="44"/>
      <c r="M94" s="44"/>
      <c r="N94" s="44"/>
      <c r="O94" s="44"/>
    </row>
    <row r="95" spans="1:15" s="2" customFormat="1" x14ac:dyDescent="0.25">
      <c r="A95" s="33">
        <v>45213</v>
      </c>
      <c r="B95" s="33">
        <f t="shared" si="1"/>
        <v>45213</v>
      </c>
      <c r="C95" s="7" t="s">
        <v>139</v>
      </c>
      <c r="D95" s="3" t="s">
        <v>45</v>
      </c>
      <c r="E95" s="126">
        <v>149272.82999999999</v>
      </c>
      <c r="F95" s="195">
        <v>25</v>
      </c>
      <c r="G95" s="44"/>
      <c r="H95" s="44"/>
      <c r="I95" s="44"/>
      <c r="J95" s="44"/>
      <c r="K95" s="44"/>
      <c r="L95" s="44"/>
      <c r="M95" s="44"/>
      <c r="N95" s="44"/>
      <c r="O95" s="44"/>
    </row>
    <row r="96" spans="1:15" s="2" customFormat="1" x14ac:dyDescent="0.25">
      <c r="A96" s="33">
        <v>45213</v>
      </c>
      <c r="B96" s="33">
        <f t="shared" si="1"/>
        <v>45213</v>
      </c>
      <c r="C96" s="7" t="s">
        <v>140</v>
      </c>
      <c r="D96" s="3" t="s">
        <v>46</v>
      </c>
      <c r="E96" s="126">
        <v>165858.69999999998</v>
      </c>
      <c r="F96" s="195">
        <v>26</v>
      </c>
      <c r="G96" s="44"/>
      <c r="H96" s="44"/>
      <c r="I96" s="44"/>
      <c r="J96" s="44"/>
      <c r="K96" s="44"/>
      <c r="L96" s="44"/>
      <c r="M96" s="44"/>
      <c r="N96" s="44"/>
      <c r="O96" s="44"/>
    </row>
    <row r="97" spans="1:15" s="2" customFormat="1" x14ac:dyDescent="0.25">
      <c r="A97" s="33">
        <v>43752</v>
      </c>
      <c r="B97" s="33">
        <f t="shared" si="1"/>
        <v>43752</v>
      </c>
      <c r="C97" s="7" t="s">
        <v>141</v>
      </c>
      <c r="D97" s="3" t="s">
        <v>1484</v>
      </c>
      <c r="E97" s="126">
        <v>31297.72</v>
      </c>
      <c r="F97" s="195">
        <v>4</v>
      </c>
      <c r="G97" s="44"/>
      <c r="H97" s="44"/>
      <c r="I97" s="44"/>
      <c r="J97" s="44"/>
      <c r="K97" s="44"/>
      <c r="L97" s="44"/>
      <c r="M97" s="44"/>
      <c r="N97" s="44"/>
      <c r="O97" s="44"/>
    </row>
    <row r="98" spans="1:15" s="2" customFormat="1" x14ac:dyDescent="0.25">
      <c r="A98" s="33">
        <v>43752</v>
      </c>
      <c r="B98" s="33">
        <f t="shared" si="1"/>
        <v>43752</v>
      </c>
      <c r="C98" s="7" t="s">
        <v>142</v>
      </c>
      <c r="D98" s="3" t="s">
        <v>1485</v>
      </c>
      <c r="E98" s="126">
        <v>8967.3799999999992</v>
      </c>
      <c r="F98" s="195">
        <v>2</v>
      </c>
      <c r="G98" s="44"/>
      <c r="H98" s="44"/>
      <c r="I98" s="44"/>
      <c r="J98" s="44"/>
      <c r="K98" s="44"/>
      <c r="L98" s="44"/>
      <c r="M98" s="44"/>
      <c r="N98" s="44"/>
      <c r="O98" s="44"/>
    </row>
    <row r="99" spans="1:15" s="2" customFormat="1" x14ac:dyDescent="0.25">
      <c r="A99" s="33">
        <v>43752</v>
      </c>
      <c r="B99" s="33">
        <f t="shared" si="1"/>
        <v>43752</v>
      </c>
      <c r="C99" s="7" t="s">
        <v>143</v>
      </c>
      <c r="D99" s="3" t="s">
        <v>1486</v>
      </c>
      <c r="E99" s="126">
        <v>8967.3799999999992</v>
      </c>
      <c r="F99" s="195">
        <v>2</v>
      </c>
      <c r="G99" s="44"/>
      <c r="H99" s="44"/>
      <c r="I99" s="44"/>
      <c r="J99" s="44"/>
      <c r="K99" s="44"/>
      <c r="L99" s="44"/>
      <c r="M99" s="44"/>
      <c r="N99" s="44"/>
      <c r="O99" s="44"/>
    </row>
    <row r="100" spans="1:15" s="2" customFormat="1" x14ac:dyDescent="0.25">
      <c r="A100" s="33">
        <v>43752</v>
      </c>
      <c r="B100" s="33">
        <f t="shared" si="1"/>
        <v>43752</v>
      </c>
      <c r="C100" s="7" t="s">
        <v>144</v>
      </c>
      <c r="D100" s="3" t="s">
        <v>1487</v>
      </c>
      <c r="E100" s="126">
        <v>17934.759999999998</v>
      </c>
      <c r="F100" s="195">
        <v>4</v>
      </c>
      <c r="G100" s="44"/>
      <c r="H100" s="44"/>
      <c r="I100" s="44"/>
      <c r="J100" s="44"/>
      <c r="K100" s="44"/>
      <c r="L100" s="44"/>
      <c r="M100" s="44"/>
      <c r="N100" s="44"/>
      <c r="O100" s="44"/>
    </row>
    <row r="101" spans="1:15" s="2" customFormat="1" x14ac:dyDescent="0.25">
      <c r="A101" s="33">
        <v>43752</v>
      </c>
      <c r="B101" s="33">
        <f t="shared" si="1"/>
        <v>43752</v>
      </c>
      <c r="C101" s="7" t="s">
        <v>145</v>
      </c>
      <c r="D101" s="3" t="s">
        <v>1488</v>
      </c>
      <c r="E101" s="126">
        <v>11888.07</v>
      </c>
      <c r="F101" s="195">
        <v>3</v>
      </c>
      <c r="G101" s="44"/>
      <c r="H101" s="44"/>
      <c r="I101" s="44"/>
      <c r="J101" s="44"/>
      <c r="K101" s="44"/>
      <c r="L101" s="44"/>
      <c r="M101" s="44"/>
      <c r="N101" s="44"/>
      <c r="O101" s="44"/>
    </row>
    <row r="102" spans="1:15" s="2" customFormat="1" x14ac:dyDescent="0.25">
      <c r="A102" s="33">
        <v>43752</v>
      </c>
      <c r="B102" s="33">
        <f t="shared" si="1"/>
        <v>43752</v>
      </c>
      <c r="C102" s="7" t="s">
        <v>146</v>
      </c>
      <c r="D102" s="3" t="s">
        <v>1528</v>
      </c>
      <c r="E102" s="126">
        <v>16891.95</v>
      </c>
      <c r="F102" s="195">
        <v>5</v>
      </c>
      <c r="G102" s="44"/>
      <c r="H102" s="44"/>
      <c r="I102" s="44"/>
      <c r="J102" s="44"/>
      <c r="K102" s="44"/>
      <c r="L102" s="44"/>
      <c r="M102" s="44"/>
      <c r="N102" s="44"/>
      <c r="O102" s="44"/>
    </row>
    <row r="103" spans="1:15" s="2" customFormat="1" x14ac:dyDescent="0.25">
      <c r="A103" s="33">
        <v>45112</v>
      </c>
      <c r="B103" s="33">
        <f t="shared" si="1"/>
        <v>45112</v>
      </c>
      <c r="C103" s="7" t="s">
        <v>147</v>
      </c>
      <c r="D103" s="3" t="s">
        <v>1489</v>
      </c>
      <c r="E103" s="126">
        <v>4486</v>
      </c>
      <c r="F103" s="195">
        <v>1</v>
      </c>
      <c r="G103" s="44"/>
      <c r="H103" s="44"/>
      <c r="I103" s="44"/>
      <c r="J103" s="44"/>
      <c r="K103" s="44"/>
      <c r="L103" s="44"/>
      <c r="M103" s="44"/>
      <c r="N103" s="44"/>
      <c r="O103" s="44"/>
    </row>
    <row r="104" spans="1:15" s="2" customFormat="1" x14ac:dyDescent="0.25">
      <c r="A104" s="33">
        <v>45112</v>
      </c>
      <c r="B104" s="33">
        <f t="shared" si="1"/>
        <v>45112</v>
      </c>
      <c r="C104" s="7" t="s">
        <v>148</v>
      </c>
      <c r="D104" s="3" t="s">
        <v>1490</v>
      </c>
      <c r="E104" s="126">
        <v>90840.320000000007</v>
      </c>
      <c r="F104" s="195">
        <v>26</v>
      </c>
      <c r="G104" s="44"/>
      <c r="H104" s="44"/>
      <c r="I104" s="44"/>
      <c r="J104" s="44"/>
      <c r="K104" s="44"/>
      <c r="L104" s="44"/>
      <c r="M104" s="44"/>
      <c r="N104" s="44"/>
      <c r="O104" s="44"/>
    </row>
    <row r="105" spans="1:15" s="2" customFormat="1" x14ac:dyDescent="0.25">
      <c r="A105" s="33">
        <v>45112</v>
      </c>
      <c r="B105" s="33">
        <f t="shared" si="1"/>
        <v>45112</v>
      </c>
      <c r="C105" s="7" t="s">
        <v>149</v>
      </c>
      <c r="D105" s="3" t="s">
        <v>1491</v>
      </c>
      <c r="E105" s="126">
        <v>96046.049999999988</v>
      </c>
      <c r="F105" s="195">
        <v>15</v>
      </c>
      <c r="G105" s="44"/>
      <c r="H105" s="44"/>
      <c r="I105" s="44"/>
      <c r="J105" s="44"/>
      <c r="K105" s="44"/>
      <c r="L105" s="44"/>
      <c r="M105" s="44"/>
      <c r="N105" s="44"/>
      <c r="O105" s="44"/>
    </row>
    <row r="106" spans="1:15" s="2" customFormat="1" x14ac:dyDescent="0.25">
      <c r="A106" s="33">
        <v>45112</v>
      </c>
      <c r="B106" s="33">
        <f t="shared" si="1"/>
        <v>45112</v>
      </c>
      <c r="C106" s="7" t="s">
        <v>150</v>
      </c>
      <c r="D106" s="3" t="s">
        <v>1492</v>
      </c>
      <c r="E106" s="126">
        <v>102449.12</v>
      </c>
      <c r="F106" s="195">
        <v>16</v>
      </c>
      <c r="G106" s="44"/>
      <c r="H106" s="44"/>
      <c r="I106" s="44"/>
      <c r="J106" s="44"/>
      <c r="K106" s="44"/>
      <c r="L106" s="44"/>
      <c r="M106" s="44"/>
      <c r="N106" s="44"/>
      <c r="O106" s="44"/>
    </row>
    <row r="107" spans="1:15" s="2" customFormat="1" x14ac:dyDescent="0.25">
      <c r="A107" s="33">
        <v>45213</v>
      </c>
      <c r="B107" s="33">
        <f t="shared" si="1"/>
        <v>45213</v>
      </c>
      <c r="C107" s="7" t="s">
        <v>151</v>
      </c>
      <c r="D107" s="3" t="s">
        <v>1493</v>
      </c>
      <c r="E107" s="126">
        <v>89642.98</v>
      </c>
      <c r="F107" s="195">
        <v>14</v>
      </c>
      <c r="G107" s="44"/>
      <c r="H107" s="44"/>
      <c r="I107" s="44"/>
      <c r="J107" s="44"/>
      <c r="K107" s="44"/>
      <c r="L107" s="44"/>
      <c r="M107" s="44"/>
      <c r="N107" s="44"/>
      <c r="O107" s="44"/>
    </row>
    <row r="108" spans="1:15" s="2" customFormat="1" x14ac:dyDescent="0.25">
      <c r="A108" s="33">
        <v>43752</v>
      </c>
      <c r="B108" s="33">
        <f t="shared" si="1"/>
        <v>43752</v>
      </c>
      <c r="C108" s="7" t="s">
        <v>152</v>
      </c>
      <c r="D108" s="3" t="s">
        <v>1494</v>
      </c>
      <c r="E108" s="126">
        <v>11060.72</v>
      </c>
      <c r="F108" s="195">
        <v>11</v>
      </c>
      <c r="G108" s="44"/>
      <c r="H108" s="44"/>
      <c r="I108" s="44"/>
      <c r="J108" s="44"/>
      <c r="K108" s="44"/>
      <c r="L108" s="44"/>
      <c r="M108" s="44"/>
      <c r="N108" s="44"/>
      <c r="O108" s="44"/>
    </row>
    <row r="109" spans="1:15" s="2" customFormat="1" x14ac:dyDescent="0.25">
      <c r="A109" s="33">
        <v>45213</v>
      </c>
      <c r="B109" s="33">
        <f t="shared" si="1"/>
        <v>45213</v>
      </c>
      <c r="C109" s="7" t="s">
        <v>153</v>
      </c>
      <c r="D109" s="3" t="s">
        <v>1529</v>
      </c>
      <c r="E109" s="126">
        <v>253907.68</v>
      </c>
      <c r="F109" s="195">
        <v>32</v>
      </c>
      <c r="G109" s="44"/>
      <c r="H109" s="44"/>
      <c r="I109" s="44"/>
      <c r="J109" s="44"/>
      <c r="K109" s="44"/>
      <c r="L109" s="44"/>
      <c r="M109" s="44"/>
      <c r="N109" s="44"/>
      <c r="O109" s="44"/>
    </row>
    <row r="110" spans="1:15" s="2" customFormat="1" x14ac:dyDescent="0.25">
      <c r="A110" s="33">
        <v>45213</v>
      </c>
      <c r="B110" s="33">
        <f t="shared" si="1"/>
        <v>45213</v>
      </c>
      <c r="C110" s="7" t="s">
        <v>154</v>
      </c>
      <c r="D110" s="3" t="s">
        <v>1495</v>
      </c>
      <c r="E110" s="126">
        <v>279283.44</v>
      </c>
      <c r="F110" s="195">
        <v>26</v>
      </c>
      <c r="G110" s="44"/>
      <c r="H110" s="44"/>
      <c r="I110" s="44"/>
      <c r="J110" s="44"/>
      <c r="K110" s="44"/>
      <c r="L110" s="44"/>
      <c r="M110" s="44"/>
      <c r="N110" s="44"/>
      <c r="O110" s="44"/>
    </row>
    <row r="111" spans="1:15" s="2" customFormat="1" x14ac:dyDescent="0.25">
      <c r="A111" s="33">
        <v>45213</v>
      </c>
      <c r="B111" s="33">
        <f t="shared" si="1"/>
        <v>45213</v>
      </c>
      <c r="C111" s="7" t="s">
        <v>155</v>
      </c>
      <c r="D111" s="3" t="s">
        <v>1496</v>
      </c>
      <c r="E111" s="126">
        <v>314193.87</v>
      </c>
      <c r="F111" s="195">
        <v>21</v>
      </c>
      <c r="G111" s="44"/>
      <c r="H111" s="44"/>
      <c r="I111" s="44"/>
      <c r="J111" s="44"/>
      <c r="K111" s="44"/>
      <c r="L111" s="44"/>
      <c r="M111" s="44"/>
      <c r="N111" s="44"/>
      <c r="O111" s="44"/>
    </row>
    <row r="112" spans="1:15" s="2" customFormat="1" x14ac:dyDescent="0.25">
      <c r="A112" s="33">
        <v>45213</v>
      </c>
      <c r="B112" s="33">
        <f t="shared" si="1"/>
        <v>45213</v>
      </c>
      <c r="C112" s="7" t="s">
        <v>156</v>
      </c>
      <c r="D112" s="3" t="s">
        <v>1497</v>
      </c>
      <c r="E112" s="126">
        <v>372377.92</v>
      </c>
      <c r="F112" s="195">
        <v>23</v>
      </c>
      <c r="G112" s="44"/>
      <c r="H112" s="44"/>
      <c r="I112" s="44"/>
      <c r="J112" s="44"/>
      <c r="K112" s="44"/>
      <c r="L112" s="44"/>
      <c r="M112" s="44"/>
      <c r="N112" s="44"/>
      <c r="O112" s="44"/>
    </row>
    <row r="113" spans="1:15" s="2" customFormat="1" x14ac:dyDescent="0.25">
      <c r="A113" s="33">
        <v>43752</v>
      </c>
      <c r="B113" s="33">
        <f t="shared" si="1"/>
        <v>43752</v>
      </c>
      <c r="C113" s="7" t="s">
        <v>157</v>
      </c>
      <c r="D113" s="3" t="s">
        <v>1498</v>
      </c>
      <c r="E113" s="126">
        <v>44516.526600000005</v>
      </c>
      <c r="F113" s="195">
        <v>15</v>
      </c>
      <c r="G113" s="44"/>
      <c r="H113" s="44"/>
      <c r="I113" s="44"/>
      <c r="J113" s="44"/>
      <c r="K113" s="44"/>
      <c r="L113" s="44"/>
      <c r="M113" s="44"/>
      <c r="N113" s="44"/>
      <c r="O113" s="44"/>
    </row>
    <row r="114" spans="1:15" s="2" customFormat="1" x14ac:dyDescent="0.25">
      <c r="A114" s="33">
        <v>43752</v>
      </c>
      <c r="B114" s="33">
        <f t="shared" si="1"/>
        <v>43752</v>
      </c>
      <c r="C114" s="7" t="s">
        <v>158</v>
      </c>
      <c r="D114" s="3" t="s">
        <v>1499</v>
      </c>
      <c r="E114" s="126">
        <v>20416.68</v>
      </c>
      <c r="F114" s="195">
        <v>15</v>
      </c>
      <c r="G114" s="44"/>
      <c r="H114" s="44"/>
      <c r="I114" s="44"/>
      <c r="J114" s="44"/>
      <c r="K114" s="44"/>
      <c r="L114" s="44"/>
      <c r="M114" s="44"/>
      <c r="N114" s="44"/>
      <c r="O114" s="44"/>
    </row>
    <row r="115" spans="1:15" s="2" customFormat="1" x14ac:dyDescent="0.25">
      <c r="A115" s="33">
        <v>43752</v>
      </c>
      <c r="B115" s="33">
        <f t="shared" si="1"/>
        <v>43752</v>
      </c>
      <c r="C115" s="7" t="s">
        <v>159</v>
      </c>
      <c r="D115" s="3" t="s">
        <v>1500</v>
      </c>
      <c r="E115" s="126">
        <v>27222.240000000002</v>
      </c>
      <c r="F115" s="195">
        <v>4</v>
      </c>
      <c r="G115" s="44"/>
      <c r="H115" s="44"/>
      <c r="I115" s="44"/>
      <c r="J115" s="44"/>
      <c r="K115" s="44"/>
      <c r="L115" s="44"/>
      <c r="M115" s="44"/>
      <c r="N115" s="44"/>
      <c r="O115" s="44"/>
    </row>
    <row r="116" spans="1:15" s="2" customFormat="1" x14ac:dyDescent="0.25">
      <c r="A116" s="33">
        <v>45050</v>
      </c>
      <c r="B116" s="33">
        <f t="shared" si="1"/>
        <v>45050</v>
      </c>
      <c r="C116" s="7" t="s">
        <v>160</v>
      </c>
      <c r="D116" s="3" t="s">
        <v>1501</v>
      </c>
      <c r="E116" s="126">
        <v>40833.360000000001</v>
      </c>
      <c r="F116" s="195">
        <v>4</v>
      </c>
      <c r="G116" s="44"/>
      <c r="H116" s="44"/>
      <c r="I116" s="44"/>
      <c r="J116" s="44"/>
      <c r="K116" s="44"/>
      <c r="L116" s="44"/>
      <c r="M116" s="44"/>
      <c r="N116" s="44"/>
      <c r="O116" s="44"/>
    </row>
    <row r="117" spans="1:15" s="2" customFormat="1" x14ac:dyDescent="0.25">
      <c r="A117" s="33">
        <v>43752</v>
      </c>
      <c r="B117" s="33">
        <f t="shared" si="1"/>
        <v>43752</v>
      </c>
      <c r="C117" s="7" t="s">
        <v>161</v>
      </c>
      <c r="D117" s="3" t="s">
        <v>1502</v>
      </c>
      <c r="E117" s="126">
        <v>321445.34999999998</v>
      </c>
      <c r="F117" s="195">
        <v>15</v>
      </c>
      <c r="G117" s="44"/>
      <c r="H117" s="44"/>
      <c r="I117" s="44"/>
      <c r="J117" s="44"/>
      <c r="K117" s="44"/>
      <c r="L117" s="44"/>
      <c r="M117" s="44"/>
      <c r="N117" s="44"/>
      <c r="O117" s="44"/>
    </row>
    <row r="118" spans="1:15" s="2" customFormat="1" x14ac:dyDescent="0.25">
      <c r="A118" s="196">
        <v>43752</v>
      </c>
      <c r="B118" s="196">
        <f t="shared" si="1"/>
        <v>43752</v>
      </c>
      <c r="C118" s="197" t="s">
        <v>162</v>
      </c>
      <c r="D118" s="198" t="s">
        <v>1530</v>
      </c>
      <c r="E118" s="199">
        <v>51318.239999999998</v>
      </c>
      <c r="F118" s="200">
        <v>4</v>
      </c>
      <c r="G118" s="44"/>
      <c r="H118" s="44"/>
      <c r="I118" s="44"/>
      <c r="J118" s="44"/>
      <c r="K118" s="44"/>
      <c r="L118" s="44"/>
      <c r="M118" s="44"/>
      <c r="N118" s="44"/>
      <c r="O118" s="44"/>
    </row>
    <row r="119" spans="1:15" s="1" customFormat="1" ht="18.75" x14ac:dyDescent="0.25">
      <c r="A119" s="70" t="s">
        <v>5</v>
      </c>
      <c r="B119" s="70"/>
      <c r="C119" s="70"/>
      <c r="D119" s="118"/>
      <c r="E119" s="202">
        <f>SUBTOTAL(109,Tabla11[Valor RD$])</f>
        <v>5488947.5166000007</v>
      </c>
      <c r="F119" s="71"/>
      <c r="G119" s="35"/>
      <c r="H119" s="35"/>
      <c r="I119" s="35"/>
      <c r="J119" s="35"/>
      <c r="K119" s="35"/>
      <c r="L119" s="35"/>
      <c r="M119" s="35"/>
      <c r="N119" s="35"/>
      <c r="O119" s="35"/>
    </row>
    <row r="121" spans="1:15" s="2" customFormat="1" x14ac:dyDescent="0.25">
      <c r="A121" s="92"/>
      <c r="B121" s="92"/>
      <c r="C121" s="24"/>
      <c r="D121" s="24"/>
      <c r="E121" s="25"/>
      <c r="F121" s="93"/>
      <c r="G121" s="44"/>
      <c r="H121" s="44"/>
      <c r="I121" s="44"/>
      <c r="J121" s="44"/>
      <c r="K121" s="44"/>
      <c r="L121" s="44"/>
      <c r="M121" s="44"/>
      <c r="N121" s="44"/>
      <c r="O121" s="44"/>
    </row>
    <row r="122" spans="1:15" s="2" customFormat="1" x14ac:dyDescent="0.25">
      <c r="A122" s="255" t="s">
        <v>1414</v>
      </c>
      <c r="B122" s="255"/>
      <c r="C122" s="255"/>
      <c r="D122" s="255"/>
      <c r="E122" s="255"/>
      <c r="F122" s="255"/>
      <c r="G122" s="44"/>
      <c r="H122" s="44"/>
      <c r="I122" s="44"/>
      <c r="J122" s="44"/>
      <c r="K122" s="44"/>
      <c r="L122" s="44"/>
      <c r="M122" s="44"/>
      <c r="N122" s="44"/>
      <c r="O122" s="44"/>
    </row>
    <row r="123" spans="1:15" s="2" customFormat="1" x14ac:dyDescent="0.25">
      <c r="A123" s="106" t="s">
        <v>51</v>
      </c>
      <c r="B123" s="106" t="s">
        <v>52</v>
      </c>
      <c r="C123" s="107" t="s">
        <v>53</v>
      </c>
      <c r="D123" s="108" t="s">
        <v>0</v>
      </c>
      <c r="E123" s="109" t="s">
        <v>1</v>
      </c>
      <c r="F123" s="110" t="s">
        <v>2</v>
      </c>
      <c r="G123" s="35"/>
      <c r="H123" s="35"/>
      <c r="I123" s="35"/>
      <c r="J123" s="35"/>
      <c r="K123" s="44"/>
      <c r="L123" s="44"/>
      <c r="M123" s="44"/>
      <c r="N123" s="44"/>
      <c r="O123" s="44"/>
    </row>
    <row r="124" spans="1:15" s="2" customFormat="1" x14ac:dyDescent="0.25">
      <c r="A124" s="33">
        <v>43752</v>
      </c>
      <c r="B124" s="33">
        <f>+A124</f>
        <v>43752</v>
      </c>
      <c r="C124" s="7" t="s">
        <v>55</v>
      </c>
      <c r="D124" s="3" t="s">
        <v>1912</v>
      </c>
      <c r="E124" s="126">
        <v>1044.3000000000002</v>
      </c>
      <c r="F124" s="69">
        <v>3</v>
      </c>
      <c r="G124" s="35"/>
      <c r="H124" s="35"/>
      <c r="I124" s="35"/>
      <c r="J124" s="35"/>
      <c r="K124" s="44"/>
      <c r="L124" s="44"/>
      <c r="M124" s="44"/>
      <c r="N124" s="44"/>
      <c r="O124" s="44"/>
    </row>
    <row r="125" spans="1:15" s="2" customFormat="1" x14ac:dyDescent="0.25">
      <c r="A125" s="33">
        <v>43752</v>
      </c>
      <c r="B125" s="33">
        <f t="shared" ref="B125:B351" si="2">+A125</f>
        <v>43752</v>
      </c>
      <c r="C125" s="7" t="s">
        <v>57</v>
      </c>
      <c r="D125" s="3" t="s">
        <v>724</v>
      </c>
      <c r="E125" s="126">
        <v>542.79999999999995</v>
      </c>
      <c r="F125" s="69">
        <v>2</v>
      </c>
      <c r="G125" s="35"/>
      <c r="H125" s="35"/>
      <c r="I125" s="35"/>
      <c r="J125" s="35"/>
      <c r="K125" s="44"/>
      <c r="L125" s="44"/>
      <c r="M125" s="44"/>
      <c r="N125" s="44"/>
      <c r="O125" s="44"/>
    </row>
    <row r="126" spans="1:15" s="2" customFormat="1" x14ac:dyDescent="0.25">
      <c r="A126" s="33">
        <v>43752</v>
      </c>
      <c r="B126" s="33">
        <f t="shared" ref="B126:B148" si="3">+A126</f>
        <v>43752</v>
      </c>
      <c r="C126" s="7" t="s">
        <v>58</v>
      </c>
      <c r="D126" s="3" t="s">
        <v>725</v>
      </c>
      <c r="E126" s="126">
        <v>232.637</v>
      </c>
      <c r="F126" s="195">
        <v>5</v>
      </c>
      <c r="G126" s="35"/>
      <c r="H126" s="35"/>
      <c r="I126" s="35"/>
      <c r="J126" s="35"/>
      <c r="K126" s="44"/>
      <c r="L126" s="44"/>
      <c r="M126" s="44"/>
      <c r="N126" s="44"/>
      <c r="O126" s="44"/>
    </row>
    <row r="127" spans="1:15" s="2" customFormat="1" x14ac:dyDescent="0.25">
      <c r="A127" s="33">
        <v>44524</v>
      </c>
      <c r="B127" s="33">
        <f t="shared" si="3"/>
        <v>44524</v>
      </c>
      <c r="C127" s="7" t="s">
        <v>59</v>
      </c>
      <c r="D127" s="3" t="s">
        <v>726</v>
      </c>
      <c r="E127" s="126">
        <v>987.8252</v>
      </c>
      <c r="F127" s="195">
        <v>38</v>
      </c>
      <c r="G127" s="35"/>
      <c r="H127" s="35"/>
      <c r="I127" s="35"/>
      <c r="J127" s="35"/>
      <c r="K127" s="44"/>
      <c r="L127" s="44"/>
      <c r="M127" s="44"/>
      <c r="N127" s="44"/>
      <c r="O127" s="44"/>
    </row>
    <row r="128" spans="1:15" s="2" customFormat="1" x14ac:dyDescent="0.25">
      <c r="A128" s="33">
        <v>44524</v>
      </c>
      <c r="B128" s="33">
        <f t="shared" si="3"/>
        <v>44524</v>
      </c>
      <c r="C128" s="7" t="s">
        <v>60</v>
      </c>
      <c r="D128" s="3" t="s">
        <v>727</v>
      </c>
      <c r="E128" s="126">
        <v>299</v>
      </c>
      <c r="F128" s="195">
        <v>13</v>
      </c>
      <c r="G128" s="35"/>
      <c r="H128" s="35"/>
      <c r="I128" s="35"/>
      <c r="J128" s="35"/>
      <c r="K128" s="44"/>
      <c r="L128" s="44"/>
      <c r="M128" s="44"/>
      <c r="N128" s="44"/>
      <c r="O128" s="44"/>
    </row>
    <row r="129" spans="1:15" s="2" customFormat="1" x14ac:dyDescent="0.25">
      <c r="A129" s="33">
        <v>44524</v>
      </c>
      <c r="B129" s="33">
        <f t="shared" si="3"/>
        <v>44524</v>
      </c>
      <c r="C129" s="7" t="s">
        <v>61</v>
      </c>
      <c r="D129" s="3" t="s">
        <v>1536</v>
      </c>
      <c r="E129" s="126">
        <v>15.34</v>
      </c>
      <c r="F129" s="195">
        <v>2</v>
      </c>
      <c r="G129" s="35"/>
      <c r="H129" s="35"/>
      <c r="I129" s="35"/>
      <c r="J129" s="35"/>
      <c r="K129" s="44"/>
      <c r="L129" s="44"/>
      <c r="M129" s="44"/>
      <c r="N129" s="44"/>
      <c r="O129" s="44"/>
    </row>
    <row r="130" spans="1:15" s="2" customFormat="1" x14ac:dyDescent="0.25">
      <c r="A130" s="33">
        <v>44524</v>
      </c>
      <c r="B130" s="33">
        <f t="shared" si="3"/>
        <v>44524</v>
      </c>
      <c r="C130" s="7" t="s">
        <v>62</v>
      </c>
      <c r="D130" s="3" t="s">
        <v>1537</v>
      </c>
      <c r="E130" s="126">
        <v>3186</v>
      </c>
      <c r="F130" s="195">
        <v>80</v>
      </c>
      <c r="G130" s="35"/>
      <c r="H130" s="35"/>
      <c r="I130" s="35"/>
      <c r="J130" s="35"/>
      <c r="K130" s="44"/>
      <c r="L130" s="44"/>
      <c r="M130" s="44"/>
      <c r="N130" s="44"/>
      <c r="O130" s="44"/>
    </row>
    <row r="131" spans="1:15" s="2" customFormat="1" x14ac:dyDescent="0.25">
      <c r="A131" s="33">
        <v>44524</v>
      </c>
      <c r="B131" s="33">
        <f t="shared" si="3"/>
        <v>44524</v>
      </c>
      <c r="C131" s="7" t="s">
        <v>63</v>
      </c>
      <c r="D131" s="3" t="s">
        <v>728</v>
      </c>
      <c r="E131" s="126">
        <v>571.94599999999991</v>
      </c>
      <c r="F131" s="195">
        <v>10</v>
      </c>
      <c r="G131" s="35"/>
      <c r="H131" s="35"/>
      <c r="I131" s="35"/>
      <c r="J131" s="35"/>
      <c r="K131" s="44"/>
      <c r="L131" s="44"/>
      <c r="M131" s="44"/>
      <c r="N131" s="44"/>
      <c r="O131" s="44"/>
    </row>
    <row r="132" spans="1:15" s="2" customFormat="1" x14ac:dyDescent="0.25">
      <c r="A132" s="33">
        <v>44524</v>
      </c>
      <c r="B132" s="33">
        <f t="shared" si="3"/>
        <v>44524</v>
      </c>
      <c r="C132" s="7" t="s">
        <v>64</v>
      </c>
      <c r="D132" s="3" t="s">
        <v>729</v>
      </c>
      <c r="E132" s="126">
        <v>1015.9799999999999</v>
      </c>
      <c r="F132" s="195">
        <v>7</v>
      </c>
      <c r="G132" s="35"/>
      <c r="H132" s="35"/>
      <c r="I132" s="35"/>
      <c r="J132" s="35"/>
      <c r="K132" s="44"/>
      <c r="L132" s="44"/>
      <c r="M132" s="44"/>
      <c r="N132" s="44"/>
      <c r="O132" s="44"/>
    </row>
    <row r="133" spans="1:15" s="2" customFormat="1" x14ac:dyDescent="0.25">
      <c r="A133" s="33">
        <v>44524</v>
      </c>
      <c r="B133" s="33">
        <f t="shared" si="3"/>
        <v>44524</v>
      </c>
      <c r="C133" s="7" t="s">
        <v>65</v>
      </c>
      <c r="D133" s="3" t="s">
        <v>1591</v>
      </c>
      <c r="E133" s="126">
        <v>435.41999999999996</v>
      </c>
      <c r="F133" s="195">
        <v>3</v>
      </c>
      <c r="G133" s="35"/>
      <c r="H133" s="35"/>
      <c r="I133" s="35"/>
      <c r="J133" s="35"/>
      <c r="K133" s="44"/>
      <c r="L133" s="44"/>
      <c r="M133" s="44"/>
      <c r="N133" s="44"/>
      <c r="O133" s="44"/>
    </row>
    <row r="134" spans="1:15" s="2" customFormat="1" x14ac:dyDescent="0.25">
      <c r="A134" s="33">
        <v>44524</v>
      </c>
      <c r="B134" s="33">
        <f t="shared" si="3"/>
        <v>44524</v>
      </c>
      <c r="C134" s="7" t="s">
        <v>66</v>
      </c>
      <c r="D134" s="3" t="s">
        <v>730</v>
      </c>
      <c r="E134" s="126">
        <v>994.17359999999996</v>
      </c>
      <c r="F134" s="195">
        <v>1</v>
      </c>
      <c r="G134" s="35"/>
      <c r="H134" s="35"/>
      <c r="I134" s="35"/>
      <c r="J134" s="35"/>
      <c r="K134" s="44"/>
      <c r="L134" s="44"/>
      <c r="M134" s="44"/>
      <c r="N134" s="44"/>
      <c r="O134" s="44"/>
    </row>
    <row r="135" spans="1:15" s="2" customFormat="1" x14ac:dyDescent="0.25">
      <c r="A135" s="33">
        <v>44524</v>
      </c>
      <c r="B135" s="33">
        <f t="shared" si="3"/>
        <v>44524</v>
      </c>
      <c r="C135" s="7" t="s">
        <v>67</v>
      </c>
      <c r="D135" s="3" t="s">
        <v>731</v>
      </c>
      <c r="E135" s="126">
        <v>261.58240000000001</v>
      </c>
      <c r="F135" s="195">
        <v>17</v>
      </c>
      <c r="G135" s="35"/>
      <c r="H135" s="35"/>
      <c r="I135" s="35"/>
      <c r="J135" s="35"/>
      <c r="K135" s="44"/>
      <c r="L135" s="44"/>
      <c r="M135" s="44"/>
      <c r="N135" s="44"/>
      <c r="O135" s="44"/>
    </row>
    <row r="136" spans="1:15" s="2" customFormat="1" x14ac:dyDescent="0.25">
      <c r="A136" s="33">
        <v>44524</v>
      </c>
      <c r="B136" s="33">
        <f t="shared" si="3"/>
        <v>44524</v>
      </c>
      <c r="C136" s="7" t="s">
        <v>68</v>
      </c>
      <c r="D136" s="3" t="s">
        <v>1592</v>
      </c>
      <c r="E136" s="126">
        <v>14694.186</v>
      </c>
      <c r="F136" s="195">
        <v>62</v>
      </c>
      <c r="G136" s="35"/>
      <c r="H136" s="35"/>
      <c r="I136" s="35"/>
      <c r="J136" s="35"/>
      <c r="K136" s="44"/>
      <c r="L136" s="44"/>
      <c r="M136" s="44"/>
      <c r="N136" s="44"/>
      <c r="O136" s="44"/>
    </row>
    <row r="137" spans="1:15" s="2" customFormat="1" ht="31.5" x14ac:dyDescent="0.25">
      <c r="A137" s="33">
        <v>44524</v>
      </c>
      <c r="B137" s="33">
        <f t="shared" si="3"/>
        <v>44524</v>
      </c>
      <c r="C137" s="7" t="s">
        <v>69</v>
      </c>
      <c r="D137" s="3" t="s">
        <v>732</v>
      </c>
      <c r="E137" s="126">
        <v>1694.9874</v>
      </c>
      <c r="F137" s="195">
        <v>3</v>
      </c>
      <c r="G137" s="35"/>
      <c r="H137" s="35"/>
      <c r="I137" s="35"/>
      <c r="J137" s="35"/>
      <c r="K137" s="44"/>
      <c r="L137" s="44"/>
      <c r="M137" s="44"/>
      <c r="N137" s="44"/>
      <c r="O137" s="44"/>
    </row>
    <row r="138" spans="1:15" s="2" customFormat="1" x14ac:dyDescent="0.25">
      <c r="A138" s="33">
        <v>44524</v>
      </c>
      <c r="B138" s="33">
        <f t="shared" si="3"/>
        <v>44524</v>
      </c>
      <c r="C138" s="7" t="s">
        <v>70</v>
      </c>
      <c r="D138" s="3" t="s">
        <v>733</v>
      </c>
      <c r="E138" s="126">
        <v>27734.991400000003</v>
      </c>
      <c r="F138" s="195">
        <v>43</v>
      </c>
      <c r="G138" s="35"/>
      <c r="H138" s="35"/>
      <c r="I138" s="35"/>
      <c r="J138" s="35"/>
      <c r="K138" s="44"/>
      <c r="L138" s="44"/>
      <c r="M138" s="44"/>
      <c r="N138" s="44"/>
      <c r="O138" s="44"/>
    </row>
    <row r="139" spans="1:15" s="2" customFormat="1" ht="31.5" x14ac:dyDescent="0.25">
      <c r="A139" s="33">
        <v>44524</v>
      </c>
      <c r="B139" s="33">
        <f t="shared" si="3"/>
        <v>44524</v>
      </c>
      <c r="C139" s="7" t="s">
        <v>71</v>
      </c>
      <c r="D139" s="3" t="s">
        <v>734</v>
      </c>
      <c r="E139" s="126">
        <v>564.99580000000003</v>
      </c>
      <c r="F139" s="195">
        <v>1</v>
      </c>
      <c r="G139" s="35"/>
      <c r="H139" s="35"/>
      <c r="I139" s="35"/>
      <c r="J139" s="35"/>
      <c r="K139" s="44"/>
      <c r="L139" s="44"/>
      <c r="M139" s="44"/>
      <c r="N139" s="44"/>
      <c r="O139" s="44"/>
    </row>
    <row r="140" spans="1:15" s="2" customFormat="1" x14ac:dyDescent="0.25">
      <c r="A140" s="33">
        <v>43752</v>
      </c>
      <c r="B140" s="33">
        <f t="shared" si="3"/>
        <v>43752</v>
      </c>
      <c r="C140" s="7" t="s">
        <v>72</v>
      </c>
      <c r="D140" s="3" t="s">
        <v>735</v>
      </c>
      <c r="E140" s="126">
        <v>32324.094000000001</v>
      </c>
      <c r="F140" s="195">
        <v>33</v>
      </c>
      <c r="G140" s="35"/>
      <c r="H140" s="35"/>
      <c r="I140" s="35"/>
      <c r="J140" s="35"/>
      <c r="K140" s="44"/>
      <c r="L140" s="44"/>
      <c r="M140" s="44"/>
      <c r="N140" s="44"/>
      <c r="O140" s="44"/>
    </row>
    <row r="141" spans="1:15" s="2" customFormat="1" x14ac:dyDescent="0.25">
      <c r="A141" s="33">
        <v>43752</v>
      </c>
      <c r="B141" s="33">
        <f t="shared" si="3"/>
        <v>43752</v>
      </c>
      <c r="C141" s="7" t="s">
        <v>73</v>
      </c>
      <c r="D141" s="3" t="s">
        <v>736</v>
      </c>
      <c r="E141" s="126">
        <v>28257.46</v>
      </c>
      <c r="F141" s="195">
        <v>35</v>
      </c>
      <c r="G141" s="35"/>
      <c r="H141" s="35"/>
      <c r="I141" s="35"/>
      <c r="J141" s="35"/>
      <c r="K141" s="44"/>
      <c r="L141" s="44"/>
      <c r="M141" s="44"/>
      <c r="N141" s="44"/>
      <c r="O141" s="44"/>
    </row>
    <row r="142" spans="1:15" s="2" customFormat="1" x14ac:dyDescent="0.25">
      <c r="A142" s="33">
        <v>43752</v>
      </c>
      <c r="B142" s="33">
        <f t="shared" si="3"/>
        <v>43752</v>
      </c>
      <c r="C142" s="7" t="s">
        <v>74</v>
      </c>
      <c r="D142" s="3" t="s">
        <v>1669</v>
      </c>
      <c r="E142" s="126">
        <v>29072.84</v>
      </c>
      <c r="F142" s="195">
        <v>2</v>
      </c>
      <c r="G142" s="35"/>
      <c r="H142" s="35"/>
      <c r="I142" s="35"/>
      <c r="J142" s="35"/>
      <c r="K142" s="44"/>
      <c r="L142" s="44"/>
      <c r="M142" s="44"/>
      <c r="N142" s="44"/>
      <c r="O142" s="44"/>
    </row>
    <row r="143" spans="1:15" s="2" customFormat="1" x14ac:dyDescent="0.25">
      <c r="A143" s="33">
        <v>43752</v>
      </c>
      <c r="B143" s="33">
        <f t="shared" si="3"/>
        <v>43752</v>
      </c>
      <c r="C143" s="7" t="s">
        <v>75</v>
      </c>
      <c r="D143" s="3" t="s">
        <v>737</v>
      </c>
      <c r="E143" s="126">
        <v>2152.3200000000002</v>
      </c>
      <c r="F143" s="69">
        <v>3</v>
      </c>
      <c r="G143" s="35"/>
      <c r="H143" s="35"/>
      <c r="I143" s="35"/>
      <c r="J143" s="35"/>
      <c r="K143" s="44"/>
      <c r="L143" s="44"/>
      <c r="M143" s="44"/>
      <c r="N143" s="44"/>
      <c r="O143" s="44"/>
    </row>
    <row r="144" spans="1:15" s="2" customFormat="1" x14ac:dyDescent="0.25">
      <c r="A144" s="33">
        <v>43752</v>
      </c>
      <c r="B144" s="33">
        <f t="shared" si="3"/>
        <v>43752</v>
      </c>
      <c r="C144" s="7" t="s">
        <v>76</v>
      </c>
      <c r="D144" s="3" t="s">
        <v>738</v>
      </c>
      <c r="E144" s="126">
        <v>3202.52</v>
      </c>
      <c r="F144" s="69">
        <v>2</v>
      </c>
      <c r="G144" s="35"/>
      <c r="H144" s="35"/>
      <c r="I144" s="35"/>
      <c r="J144" s="35"/>
      <c r="K144" s="44"/>
      <c r="L144" s="44"/>
      <c r="M144" s="44"/>
      <c r="N144" s="44"/>
      <c r="O144" s="44"/>
    </row>
    <row r="145" spans="1:15" s="2" customFormat="1" x14ac:dyDescent="0.25">
      <c r="A145" s="33">
        <v>43752</v>
      </c>
      <c r="B145" s="33">
        <f t="shared" si="3"/>
        <v>43752</v>
      </c>
      <c r="C145" s="7" t="s">
        <v>77</v>
      </c>
      <c r="D145" s="3" t="s">
        <v>739</v>
      </c>
      <c r="E145" s="126">
        <v>4304.6400000000003</v>
      </c>
      <c r="F145" s="69">
        <v>6</v>
      </c>
      <c r="G145" s="35"/>
      <c r="H145" s="35"/>
      <c r="I145" s="35"/>
      <c r="J145" s="35"/>
      <c r="K145" s="44"/>
      <c r="L145" s="44"/>
      <c r="M145" s="44"/>
      <c r="N145" s="44"/>
      <c r="O145" s="44"/>
    </row>
    <row r="146" spans="1:15" s="2" customFormat="1" x14ac:dyDescent="0.25">
      <c r="A146" s="33">
        <v>43752</v>
      </c>
      <c r="B146" s="33">
        <f t="shared" si="3"/>
        <v>43752</v>
      </c>
      <c r="C146" s="7" t="s">
        <v>78</v>
      </c>
      <c r="D146" s="3" t="s">
        <v>740</v>
      </c>
      <c r="E146" s="126">
        <v>6545.0352000000003</v>
      </c>
      <c r="F146" s="195">
        <v>11</v>
      </c>
      <c r="G146" s="35"/>
      <c r="H146" s="35"/>
      <c r="I146" s="35"/>
      <c r="J146" s="35"/>
      <c r="K146" s="44"/>
      <c r="L146" s="44"/>
      <c r="M146" s="44"/>
      <c r="N146" s="44"/>
      <c r="O146" s="44"/>
    </row>
    <row r="147" spans="1:15" s="2" customFormat="1" x14ac:dyDescent="0.25">
      <c r="A147" s="33">
        <v>43752</v>
      </c>
      <c r="B147" s="33">
        <f t="shared" si="3"/>
        <v>43752</v>
      </c>
      <c r="C147" s="7" t="s">
        <v>79</v>
      </c>
      <c r="D147" s="3" t="s">
        <v>1538</v>
      </c>
      <c r="E147" s="126">
        <v>7252.9644000000008</v>
      </c>
      <c r="F147" s="195">
        <v>11</v>
      </c>
      <c r="G147" s="35"/>
      <c r="H147" s="35"/>
      <c r="I147" s="35"/>
      <c r="J147" s="35"/>
      <c r="K147" s="44"/>
      <c r="L147" s="44"/>
      <c r="M147" s="44"/>
      <c r="N147" s="44"/>
      <c r="O147" s="44"/>
    </row>
    <row r="148" spans="1:15" s="2" customFormat="1" x14ac:dyDescent="0.25">
      <c r="A148" s="33">
        <v>43752</v>
      </c>
      <c r="B148" s="33">
        <f t="shared" si="3"/>
        <v>43752</v>
      </c>
      <c r="C148" s="7" t="s">
        <v>80</v>
      </c>
      <c r="D148" s="3" t="s">
        <v>741</v>
      </c>
      <c r="E148" s="126">
        <v>12665.081600000001</v>
      </c>
      <c r="F148" s="195">
        <v>17</v>
      </c>
      <c r="G148" s="35"/>
      <c r="H148" s="35"/>
      <c r="I148" s="35"/>
      <c r="J148" s="35"/>
      <c r="K148" s="44"/>
      <c r="L148" s="44"/>
      <c r="M148" s="44"/>
      <c r="N148" s="44"/>
      <c r="O148" s="44"/>
    </row>
    <row r="149" spans="1:15" s="2" customFormat="1" x14ac:dyDescent="0.25">
      <c r="A149" s="33">
        <v>43752</v>
      </c>
      <c r="B149" s="33">
        <f>+A149</f>
        <v>43752</v>
      </c>
      <c r="C149" s="7" t="s">
        <v>81</v>
      </c>
      <c r="D149" s="3" t="s">
        <v>742</v>
      </c>
      <c r="E149" s="126">
        <v>1323.96</v>
      </c>
      <c r="F149" s="69">
        <v>1</v>
      </c>
      <c r="G149" s="35"/>
      <c r="H149" s="35"/>
      <c r="I149" s="35"/>
      <c r="J149" s="35"/>
      <c r="K149" s="44"/>
      <c r="L149" s="44"/>
      <c r="M149" s="44"/>
      <c r="N149" s="44"/>
      <c r="O149" s="44"/>
    </row>
    <row r="150" spans="1:15" s="2" customFormat="1" x14ac:dyDescent="0.25">
      <c r="A150" s="33">
        <v>43752</v>
      </c>
      <c r="B150" s="33">
        <f t="shared" ref="B150:B176" si="4">+A150</f>
        <v>43752</v>
      </c>
      <c r="C150" s="7" t="s">
        <v>82</v>
      </c>
      <c r="D150" s="3" t="s">
        <v>743</v>
      </c>
      <c r="E150" s="126">
        <v>14505.928800000002</v>
      </c>
      <c r="F150" s="69">
        <v>22</v>
      </c>
      <c r="G150" s="35"/>
      <c r="H150" s="35"/>
      <c r="I150" s="35"/>
      <c r="J150" s="35"/>
      <c r="K150" s="44"/>
      <c r="L150" s="44"/>
      <c r="M150" s="44"/>
      <c r="N150" s="44"/>
      <c r="O150" s="44"/>
    </row>
    <row r="151" spans="1:15" s="2" customFormat="1" x14ac:dyDescent="0.25">
      <c r="A151" s="33">
        <v>44272</v>
      </c>
      <c r="B151" s="33">
        <f t="shared" si="4"/>
        <v>44272</v>
      </c>
      <c r="C151" s="7" t="s">
        <v>83</v>
      </c>
      <c r="D151" s="3" t="s">
        <v>744</v>
      </c>
      <c r="E151" s="126">
        <v>17.003799999999998</v>
      </c>
      <c r="F151" s="195">
        <v>1</v>
      </c>
      <c r="G151" s="35"/>
      <c r="H151" s="35"/>
      <c r="I151" s="35"/>
      <c r="J151" s="35"/>
      <c r="K151" s="44"/>
      <c r="L151" s="44"/>
      <c r="M151" s="44"/>
      <c r="N151" s="44"/>
      <c r="O151" s="44"/>
    </row>
    <row r="152" spans="1:15" s="2" customFormat="1" x14ac:dyDescent="0.25">
      <c r="A152" s="33">
        <v>43752</v>
      </c>
      <c r="B152" s="33">
        <f t="shared" si="4"/>
        <v>43752</v>
      </c>
      <c r="C152" s="7" t="s">
        <v>84</v>
      </c>
      <c r="D152" s="3" t="s">
        <v>745</v>
      </c>
      <c r="E152" s="126">
        <v>16.944800000000001</v>
      </c>
      <c r="F152" s="195">
        <v>1</v>
      </c>
      <c r="G152" s="35"/>
      <c r="H152" s="35"/>
      <c r="I152" s="35"/>
      <c r="J152" s="35"/>
      <c r="K152" s="44"/>
      <c r="L152" s="44"/>
      <c r="M152" s="44"/>
      <c r="N152" s="44"/>
      <c r="O152" s="44"/>
    </row>
    <row r="153" spans="1:15" s="2" customFormat="1" x14ac:dyDescent="0.25">
      <c r="A153" s="33">
        <v>43752</v>
      </c>
      <c r="B153" s="33">
        <f t="shared" si="4"/>
        <v>43752</v>
      </c>
      <c r="C153" s="7" t="s">
        <v>85</v>
      </c>
      <c r="D153" s="3" t="s">
        <v>746</v>
      </c>
      <c r="E153" s="126">
        <v>1149.7330000000002</v>
      </c>
      <c r="F153" s="195">
        <v>65</v>
      </c>
      <c r="G153" s="35"/>
      <c r="H153" s="35"/>
      <c r="I153" s="35"/>
      <c r="J153" s="35"/>
      <c r="K153" s="44"/>
      <c r="L153" s="44"/>
      <c r="M153" s="44"/>
      <c r="N153" s="44"/>
      <c r="O153" s="44"/>
    </row>
    <row r="154" spans="1:15" s="2" customFormat="1" x14ac:dyDescent="0.25">
      <c r="A154" s="33">
        <v>43752</v>
      </c>
      <c r="B154" s="33">
        <f t="shared" si="4"/>
        <v>43752</v>
      </c>
      <c r="C154" s="7" t="s">
        <v>86</v>
      </c>
      <c r="D154" s="3" t="s">
        <v>746</v>
      </c>
      <c r="E154" s="126">
        <v>884.41000000000008</v>
      </c>
      <c r="F154" s="195">
        <v>50</v>
      </c>
      <c r="G154" s="35"/>
      <c r="H154" s="35"/>
      <c r="I154" s="35"/>
      <c r="J154" s="35"/>
      <c r="K154" s="44"/>
      <c r="L154" s="44"/>
      <c r="M154" s="44"/>
      <c r="N154" s="44"/>
      <c r="O154" s="44"/>
    </row>
    <row r="155" spans="1:15" s="2" customFormat="1" x14ac:dyDescent="0.25">
      <c r="A155" s="33">
        <v>44524</v>
      </c>
      <c r="B155" s="33">
        <f t="shared" si="4"/>
        <v>44524</v>
      </c>
      <c r="C155" s="7" t="s">
        <v>87</v>
      </c>
      <c r="D155" s="3" t="s">
        <v>747</v>
      </c>
      <c r="E155" s="126">
        <v>884.41000000000008</v>
      </c>
      <c r="F155" s="195">
        <v>50</v>
      </c>
      <c r="G155" s="35"/>
      <c r="H155" s="35"/>
      <c r="I155" s="35"/>
      <c r="J155" s="35"/>
      <c r="K155" s="44"/>
      <c r="L155" s="44"/>
      <c r="M155" s="44"/>
      <c r="N155" s="44"/>
      <c r="O155" s="44"/>
    </row>
    <row r="156" spans="1:15" s="2" customFormat="1" x14ac:dyDescent="0.25">
      <c r="A156" s="33">
        <v>44524</v>
      </c>
      <c r="B156" s="33">
        <f t="shared" si="4"/>
        <v>44524</v>
      </c>
      <c r="C156" s="7" t="s">
        <v>88</v>
      </c>
      <c r="D156" s="3" t="s">
        <v>748</v>
      </c>
      <c r="E156" s="126">
        <v>1038.4000000000001</v>
      </c>
      <c r="F156" s="195">
        <v>16</v>
      </c>
      <c r="G156" s="35"/>
      <c r="H156" s="35"/>
      <c r="I156" s="35"/>
      <c r="J156" s="35"/>
      <c r="K156" s="44"/>
      <c r="L156" s="44"/>
      <c r="M156" s="44"/>
      <c r="N156" s="44"/>
      <c r="O156" s="44"/>
    </row>
    <row r="157" spans="1:15" s="2" customFormat="1" x14ac:dyDescent="0.25">
      <c r="A157" s="33">
        <v>44524</v>
      </c>
      <c r="B157" s="33">
        <f t="shared" si="4"/>
        <v>44524</v>
      </c>
      <c r="C157" s="7" t="s">
        <v>89</v>
      </c>
      <c r="D157" s="3" t="s">
        <v>749</v>
      </c>
      <c r="E157" s="126">
        <v>184.78799999999998</v>
      </c>
      <c r="F157" s="195">
        <v>4</v>
      </c>
      <c r="G157" s="35"/>
      <c r="H157" s="35"/>
      <c r="I157" s="35"/>
      <c r="J157" s="35"/>
      <c r="K157" s="44"/>
      <c r="L157" s="44"/>
      <c r="M157" s="44"/>
      <c r="N157" s="44"/>
      <c r="O157" s="44"/>
    </row>
    <row r="158" spans="1:15" s="2" customFormat="1" x14ac:dyDescent="0.25">
      <c r="A158" s="33">
        <v>44524</v>
      </c>
      <c r="B158" s="33">
        <f t="shared" si="4"/>
        <v>44524</v>
      </c>
      <c r="C158" s="7" t="s">
        <v>90</v>
      </c>
      <c r="D158" s="3" t="s">
        <v>1593</v>
      </c>
      <c r="E158" s="126">
        <v>453.12</v>
      </c>
      <c r="F158" s="195">
        <v>12</v>
      </c>
      <c r="G158" s="35"/>
      <c r="H158" s="35"/>
      <c r="I158" s="35"/>
      <c r="J158" s="35"/>
      <c r="K158" s="44"/>
      <c r="L158" s="44"/>
      <c r="M158" s="44"/>
      <c r="N158" s="44"/>
      <c r="O158" s="44"/>
    </row>
    <row r="159" spans="1:15" s="2" customFormat="1" x14ac:dyDescent="0.25">
      <c r="A159" s="33">
        <v>44524</v>
      </c>
      <c r="B159" s="33">
        <f t="shared" si="4"/>
        <v>44524</v>
      </c>
      <c r="C159" s="7" t="s">
        <v>91</v>
      </c>
      <c r="D159" s="3" t="s">
        <v>1593</v>
      </c>
      <c r="E159" s="126">
        <v>53.1</v>
      </c>
      <c r="F159" s="195">
        <v>1</v>
      </c>
      <c r="G159" s="35"/>
      <c r="H159" s="35"/>
      <c r="I159" s="35"/>
      <c r="J159" s="35"/>
      <c r="K159" s="44"/>
      <c r="L159" s="44"/>
      <c r="M159" s="44"/>
      <c r="N159" s="44"/>
      <c r="O159" s="44"/>
    </row>
    <row r="160" spans="1:15" s="2" customFormat="1" x14ac:dyDescent="0.25">
      <c r="A160" s="33">
        <v>44524</v>
      </c>
      <c r="B160" s="33">
        <f t="shared" si="4"/>
        <v>44524</v>
      </c>
      <c r="C160" s="7" t="s">
        <v>92</v>
      </c>
      <c r="D160" s="3" t="s">
        <v>1539</v>
      </c>
      <c r="E160" s="126">
        <v>942.4896</v>
      </c>
      <c r="F160" s="195">
        <v>16</v>
      </c>
      <c r="G160" s="35"/>
      <c r="H160" s="35"/>
      <c r="I160" s="35"/>
      <c r="J160" s="35"/>
      <c r="K160" s="44"/>
      <c r="L160" s="44"/>
      <c r="M160" s="44"/>
      <c r="N160" s="44"/>
      <c r="O160" s="44"/>
    </row>
    <row r="161" spans="1:15" s="2" customFormat="1" x14ac:dyDescent="0.25">
      <c r="A161" s="33">
        <v>44524</v>
      </c>
      <c r="B161" s="33">
        <f t="shared" si="4"/>
        <v>44524</v>
      </c>
      <c r="C161" s="7" t="s">
        <v>93</v>
      </c>
      <c r="D161" s="3" t="s">
        <v>1540</v>
      </c>
      <c r="E161" s="126">
        <v>1947</v>
      </c>
      <c r="F161" s="195">
        <v>33</v>
      </c>
      <c r="G161" s="35"/>
      <c r="H161" s="35"/>
      <c r="I161" s="35"/>
      <c r="J161" s="35"/>
      <c r="K161" s="44"/>
      <c r="L161" s="44"/>
      <c r="M161" s="44"/>
      <c r="N161" s="44"/>
      <c r="O161" s="44"/>
    </row>
    <row r="162" spans="1:15" s="2" customFormat="1" x14ac:dyDescent="0.25">
      <c r="A162" s="33">
        <v>44524</v>
      </c>
      <c r="B162" s="33">
        <f t="shared" si="4"/>
        <v>44524</v>
      </c>
      <c r="C162" s="7" t="s">
        <v>94</v>
      </c>
      <c r="D162" s="3" t="s">
        <v>750</v>
      </c>
      <c r="E162" s="126">
        <v>379.3818</v>
      </c>
      <c r="F162" s="195">
        <v>7</v>
      </c>
      <c r="G162" s="35"/>
      <c r="H162" s="35"/>
      <c r="I162" s="35"/>
      <c r="J162" s="35"/>
      <c r="K162" s="44"/>
      <c r="L162" s="44"/>
      <c r="M162" s="44"/>
      <c r="N162" s="44"/>
      <c r="O162" s="44"/>
    </row>
    <row r="163" spans="1:15" s="2" customFormat="1" x14ac:dyDescent="0.25">
      <c r="A163" s="33">
        <v>44524</v>
      </c>
      <c r="B163" s="33">
        <f t="shared" si="4"/>
        <v>44524</v>
      </c>
      <c r="C163" s="7" t="s">
        <v>95</v>
      </c>
      <c r="D163" s="3" t="s">
        <v>751</v>
      </c>
      <c r="E163" s="126">
        <v>301.077</v>
      </c>
      <c r="F163" s="195">
        <v>9</v>
      </c>
      <c r="G163" s="35"/>
      <c r="H163" s="35"/>
      <c r="I163" s="35"/>
      <c r="J163" s="35"/>
      <c r="K163" s="44"/>
      <c r="L163" s="44"/>
      <c r="M163" s="44"/>
      <c r="N163" s="44"/>
      <c r="O163" s="44"/>
    </row>
    <row r="164" spans="1:15" s="2" customFormat="1" x14ac:dyDescent="0.25">
      <c r="A164" s="33">
        <v>44524</v>
      </c>
      <c r="B164" s="33">
        <f t="shared" si="4"/>
        <v>44524</v>
      </c>
      <c r="C164" s="7" t="s">
        <v>96</v>
      </c>
      <c r="D164" s="3" t="s">
        <v>752</v>
      </c>
      <c r="E164" s="126">
        <v>100.35900000000001</v>
      </c>
      <c r="F164" s="195">
        <v>3</v>
      </c>
      <c r="G164" s="35"/>
      <c r="H164" s="35"/>
      <c r="I164" s="35"/>
      <c r="J164" s="35"/>
      <c r="K164" s="44"/>
      <c r="L164" s="44"/>
      <c r="M164" s="44"/>
      <c r="N164" s="44"/>
      <c r="O164" s="44"/>
    </row>
    <row r="165" spans="1:15" s="2" customFormat="1" x14ac:dyDescent="0.25">
      <c r="A165" s="33">
        <v>44524</v>
      </c>
      <c r="B165" s="33">
        <f t="shared" si="4"/>
        <v>44524</v>
      </c>
      <c r="C165" s="7" t="s">
        <v>97</v>
      </c>
      <c r="D165" s="3" t="s">
        <v>753</v>
      </c>
      <c r="E165" s="126">
        <v>198.0984</v>
      </c>
      <c r="F165" s="195">
        <v>1</v>
      </c>
      <c r="G165" s="35"/>
      <c r="H165" s="35"/>
      <c r="I165" s="35"/>
      <c r="J165" s="35"/>
      <c r="K165" s="44"/>
      <c r="L165" s="44"/>
      <c r="M165" s="44"/>
      <c r="N165" s="44"/>
      <c r="O165" s="44"/>
    </row>
    <row r="166" spans="1:15" s="2" customFormat="1" x14ac:dyDescent="0.25">
      <c r="A166" s="33">
        <v>44524</v>
      </c>
      <c r="B166" s="33">
        <f t="shared" si="4"/>
        <v>44524</v>
      </c>
      <c r="C166" s="7" t="s">
        <v>98</v>
      </c>
      <c r="D166" s="3" t="s">
        <v>754</v>
      </c>
      <c r="E166" s="126">
        <v>41.984400000000001</v>
      </c>
      <c r="F166" s="195">
        <v>3</v>
      </c>
      <c r="G166" s="35"/>
      <c r="H166" s="35"/>
      <c r="I166" s="35"/>
      <c r="J166" s="35"/>
      <c r="K166" s="44"/>
      <c r="L166" s="44"/>
      <c r="M166" s="44"/>
      <c r="N166" s="44"/>
      <c r="O166" s="44"/>
    </row>
    <row r="167" spans="1:15" s="2" customFormat="1" x14ac:dyDescent="0.25">
      <c r="A167" s="33">
        <v>44524</v>
      </c>
      <c r="B167" s="33">
        <f t="shared" si="4"/>
        <v>44524</v>
      </c>
      <c r="C167" s="7" t="s">
        <v>99</v>
      </c>
      <c r="D167" s="3" t="s">
        <v>755</v>
      </c>
      <c r="E167" s="126">
        <v>171.1</v>
      </c>
      <c r="F167" s="195">
        <v>5</v>
      </c>
      <c r="G167" s="35"/>
      <c r="H167" s="35"/>
      <c r="I167" s="35"/>
      <c r="J167" s="35"/>
      <c r="K167" s="44"/>
      <c r="L167" s="44"/>
      <c r="M167" s="44"/>
      <c r="N167" s="44"/>
      <c r="O167" s="44"/>
    </row>
    <row r="168" spans="1:15" s="2" customFormat="1" x14ac:dyDescent="0.25">
      <c r="A168" s="33">
        <v>43752</v>
      </c>
      <c r="B168" s="33">
        <f t="shared" si="4"/>
        <v>43752</v>
      </c>
      <c r="C168" s="7" t="s">
        <v>100</v>
      </c>
      <c r="D168" s="3" t="s">
        <v>1594</v>
      </c>
      <c r="E168" s="126">
        <v>5694.0545999999995</v>
      </c>
      <c r="F168" s="195">
        <v>39</v>
      </c>
      <c r="G168" s="35"/>
      <c r="H168" s="35"/>
      <c r="I168" s="35"/>
      <c r="J168" s="35"/>
      <c r="K168" s="44"/>
      <c r="L168" s="44"/>
      <c r="M168" s="44"/>
      <c r="N168" s="44"/>
      <c r="O168" s="44"/>
    </row>
    <row r="169" spans="1:15" s="2" customFormat="1" x14ac:dyDescent="0.25">
      <c r="A169" s="33">
        <v>43752</v>
      </c>
      <c r="B169" s="33">
        <f t="shared" si="4"/>
        <v>43752</v>
      </c>
      <c r="C169" s="7" t="s">
        <v>101</v>
      </c>
      <c r="D169" s="3" t="s">
        <v>1595</v>
      </c>
      <c r="E169" s="126">
        <v>108.56</v>
      </c>
      <c r="F169" s="195">
        <v>4</v>
      </c>
      <c r="G169" s="35"/>
      <c r="H169" s="35"/>
      <c r="I169" s="35"/>
      <c r="J169" s="35"/>
      <c r="K169" s="44"/>
      <c r="L169" s="44"/>
      <c r="M169" s="44"/>
      <c r="N169" s="44"/>
      <c r="O169" s="44"/>
    </row>
    <row r="170" spans="1:15" s="2" customFormat="1" x14ac:dyDescent="0.25">
      <c r="A170" s="33">
        <v>43752</v>
      </c>
      <c r="B170" s="33">
        <f t="shared" si="4"/>
        <v>43752</v>
      </c>
      <c r="C170" s="7" t="s">
        <v>102</v>
      </c>
      <c r="D170" s="3" t="s">
        <v>1596</v>
      </c>
      <c r="E170" s="126">
        <v>11972.114799999999</v>
      </c>
      <c r="F170" s="195">
        <v>82</v>
      </c>
      <c r="G170" s="35"/>
      <c r="H170" s="35"/>
      <c r="I170" s="35"/>
      <c r="J170" s="35"/>
      <c r="K170" s="44"/>
      <c r="L170" s="44"/>
      <c r="M170" s="44"/>
      <c r="N170" s="44"/>
      <c r="O170" s="44"/>
    </row>
    <row r="171" spans="1:15" s="2" customFormat="1" x14ac:dyDescent="0.25">
      <c r="A171" s="33">
        <v>43752</v>
      </c>
      <c r="B171" s="33">
        <f t="shared" si="4"/>
        <v>43752</v>
      </c>
      <c r="C171" s="7" t="s">
        <v>103</v>
      </c>
      <c r="D171" s="3" t="s">
        <v>1541</v>
      </c>
      <c r="E171" s="126">
        <v>45.741520000000001</v>
      </c>
      <c r="F171" s="69">
        <v>2</v>
      </c>
      <c r="G171" s="35"/>
      <c r="H171" s="35"/>
      <c r="I171" s="35"/>
      <c r="J171" s="35"/>
      <c r="K171" s="44"/>
      <c r="L171" s="44"/>
      <c r="M171" s="44"/>
      <c r="N171" s="44"/>
      <c r="O171" s="44"/>
    </row>
    <row r="172" spans="1:15" s="2" customFormat="1" x14ac:dyDescent="0.25">
      <c r="A172" s="33">
        <v>43752</v>
      </c>
      <c r="B172" s="33">
        <f t="shared" si="4"/>
        <v>43752</v>
      </c>
      <c r="C172" s="7" t="s">
        <v>104</v>
      </c>
      <c r="D172" s="3" t="s">
        <v>1541</v>
      </c>
      <c r="E172" s="126">
        <v>1192.7675999999999</v>
      </c>
      <c r="F172" s="69">
        <v>51</v>
      </c>
      <c r="G172" s="35"/>
      <c r="H172" s="35"/>
      <c r="I172" s="35"/>
      <c r="J172" s="35"/>
      <c r="K172" s="44"/>
      <c r="L172" s="44"/>
      <c r="M172" s="44"/>
      <c r="N172" s="44"/>
      <c r="O172" s="44"/>
    </row>
    <row r="173" spans="1:15" s="2" customFormat="1" x14ac:dyDescent="0.25">
      <c r="A173" s="33">
        <v>43752</v>
      </c>
      <c r="B173" s="33">
        <f t="shared" si="4"/>
        <v>43752</v>
      </c>
      <c r="C173" s="7" t="s">
        <v>105</v>
      </c>
      <c r="D173" s="3" t="s">
        <v>756</v>
      </c>
      <c r="E173" s="126">
        <v>107.4036</v>
      </c>
      <c r="F173" s="69">
        <v>2</v>
      </c>
      <c r="G173" s="35"/>
      <c r="H173" s="35"/>
      <c r="I173" s="35"/>
      <c r="J173" s="35"/>
      <c r="K173" s="44"/>
      <c r="L173" s="44"/>
      <c r="M173" s="44"/>
      <c r="N173" s="44"/>
      <c r="O173" s="44"/>
    </row>
    <row r="174" spans="1:15" s="2" customFormat="1" x14ac:dyDescent="0.25">
      <c r="A174" s="33">
        <v>43752</v>
      </c>
      <c r="B174" s="33">
        <f t="shared" si="4"/>
        <v>43752</v>
      </c>
      <c r="C174" s="7" t="s">
        <v>106</v>
      </c>
      <c r="D174" s="3" t="s">
        <v>757</v>
      </c>
      <c r="E174" s="126">
        <v>1168.0938000000001</v>
      </c>
      <c r="F174" s="195">
        <v>51</v>
      </c>
      <c r="G174" s="35"/>
      <c r="H174" s="35"/>
      <c r="I174" s="35"/>
      <c r="J174" s="35"/>
      <c r="K174" s="44"/>
      <c r="L174" s="44"/>
      <c r="M174" s="44"/>
      <c r="N174" s="44"/>
      <c r="O174" s="44"/>
    </row>
    <row r="175" spans="1:15" s="2" customFormat="1" x14ac:dyDescent="0.25">
      <c r="A175" s="33">
        <v>43752</v>
      </c>
      <c r="B175" s="33">
        <f t="shared" si="4"/>
        <v>43752</v>
      </c>
      <c r="C175" s="7" t="s">
        <v>107</v>
      </c>
      <c r="D175" s="3" t="s">
        <v>758</v>
      </c>
      <c r="E175" s="126">
        <v>3077.8883999999998</v>
      </c>
      <c r="F175" s="195">
        <v>43</v>
      </c>
      <c r="G175" s="35"/>
      <c r="H175" s="35"/>
      <c r="I175" s="35"/>
      <c r="J175" s="35"/>
      <c r="K175" s="44"/>
      <c r="L175" s="44"/>
      <c r="M175" s="44"/>
      <c r="N175" s="44"/>
      <c r="O175" s="44"/>
    </row>
    <row r="176" spans="1:15" s="2" customFormat="1" x14ac:dyDescent="0.25">
      <c r="A176" s="33">
        <v>43752</v>
      </c>
      <c r="B176" s="33">
        <f t="shared" si="4"/>
        <v>43752</v>
      </c>
      <c r="C176" s="7" t="s">
        <v>108</v>
      </c>
      <c r="D176" s="3" t="s">
        <v>759</v>
      </c>
      <c r="E176" s="126">
        <v>82.6</v>
      </c>
      <c r="F176" s="195">
        <v>2</v>
      </c>
      <c r="G176" s="35"/>
      <c r="H176" s="35"/>
      <c r="I176" s="35"/>
      <c r="J176" s="35"/>
      <c r="K176" s="44"/>
      <c r="L176" s="44"/>
      <c r="M176" s="44"/>
      <c r="N176" s="44"/>
      <c r="O176" s="44"/>
    </row>
    <row r="177" spans="1:15" s="2" customFormat="1" x14ac:dyDescent="0.25">
      <c r="A177" s="33">
        <v>43752</v>
      </c>
      <c r="B177" s="33">
        <f>+A177</f>
        <v>43752</v>
      </c>
      <c r="C177" s="7" t="s">
        <v>109</v>
      </c>
      <c r="D177" s="3" t="s">
        <v>760</v>
      </c>
      <c r="E177" s="126">
        <v>7.1861999999999995</v>
      </c>
      <c r="F177" s="69">
        <v>1</v>
      </c>
      <c r="G177" s="35"/>
      <c r="H177" s="35"/>
      <c r="I177" s="35"/>
      <c r="J177" s="35"/>
      <c r="K177" s="44"/>
      <c r="L177" s="44"/>
      <c r="M177" s="44"/>
      <c r="N177" s="44"/>
      <c r="O177" s="44"/>
    </row>
    <row r="178" spans="1:15" s="2" customFormat="1" x14ac:dyDescent="0.25">
      <c r="A178" s="33">
        <v>43752</v>
      </c>
      <c r="B178" s="33">
        <f t="shared" ref="B178:B241" si="5">+A178</f>
        <v>43752</v>
      </c>
      <c r="C178" s="7" t="s">
        <v>110</v>
      </c>
      <c r="D178" s="3" t="s">
        <v>761</v>
      </c>
      <c r="E178" s="126">
        <v>3948.1620000000003</v>
      </c>
      <c r="F178" s="69">
        <v>30</v>
      </c>
      <c r="G178" s="35"/>
      <c r="H178" s="35"/>
      <c r="I178" s="35"/>
      <c r="J178" s="35"/>
      <c r="K178" s="44"/>
      <c r="L178" s="44"/>
      <c r="M178" s="44"/>
      <c r="N178" s="44"/>
      <c r="O178" s="44"/>
    </row>
    <row r="179" spans="1:15" s="2" customFormat="1" x14ac:dyDescent="0.25">
      <c r="A179" s="33">
        <v>43752</v>
      </c>
      <c r="B179" s="33">
        <f t="shared" si="5"/>
        <v>43752</v>
      </c>
      <c r="C179" s="7" t="s">
        <v>111</v>
      </c>
      <c r="D179" s="3" t="s">
        <v>761</v>
      </c>
      <c r="E179" s="126">
        <v>629.97840000000008</v>
      </c>
      <c r="F179" s="69">
        <v>6</v>
      </c>
      <c r="G179" s="35"/>
      <c r="H179" s="35"/>
      <c r="I179" s="35"/>
      <c r="J179" s="35"/>
      <c r="K179" s="44"/>
      <c r="L179" s="44"/>
      <c r="M179" s="44"/>
      <c r="N179" s="44"/>
      <c r="O179" s="44"/>
    </row>
    <row r="180" spans="1:15" s="2" customFormat="1" x14ac:dyDescent="0.25">
      <c r="A180" s="33">
        <v>44272</v>
      </c>
      <c r="B180" s="33">
        <f t="shared" si="5"/>
        <v>44272</v>
      </c>
      <c r="C180" s="7" t="s">
        <v>113</v>
      </c>
      <c r="D180" s="3" t="s">
        <v>762</v>
      </c>
      <c r="E180" s="126">
        <v>408.37439999999998</v>
      </c>
      <c r="F180" s="195">
        <v>28</v>
      </c>
      <c r="G180" s="35"/>
      <c r="H180" s="35"/>
      <c r="I180" s="35"/>
      <c r="J180" s="35"/>
      <c r="K180" s="44"/>
      <c r="L180" s="44"/>
      <c r="M180" s="44"/>
      <c r="N180" s="44"/>
      <c r="O180" s="44"/>
    </row>
    <row r="181" spans="1:15" s="2" customFormat="1" x14ac:dyDescent="0.25">
      <c r="A181" s="33">
        <v>43752</v>
      </c>
      <c r="B181" s="33">
        <f t="shared" si="5"/>
        <v>43752</v>
      </c>
      <c r="C181" s="7" t="s">
        <v>114</v>
      </c>
      <c r="D181" s="3" t="s">
        <v>762</v>
      </c>
      <c r="E181" s="126">
        <v>14.5848</v>
      </c>
      <c r="F181" s="195">
        <v>1</v>
      </c>
      <c r="G181" s="35"/>
      <c r="H181" s="35"/>
      <c r="I181" s="35"/>
      <c r="J181" s="35"/>
      <c r="K181" s="44"/>
      <c r="L181" s="44"/>
      <c r="M181" s="44"/>
      <c r="N181" s="44"/>
      <c r="O181" s="44"/>
    </row>
    <row r="182" spans="1:15" s="2" customFormat="1" x14ac:dyDescent="0.25">
      <c r="A182" s="33">
        <v>43752</v>
      </c>
      <c r="B182" s="33">
        <f t="shared" si="5"/>
        <v>43752</v>
      </c>
      <c r="C182" s="7" t="s">
        <v>115</v>
      </c>
      <c r="D182" s="3" t="s">
        <v>762</v>
      </c>
      <c r="E182" s="126">
        <v>14.5848</v>
      </c>
      <c r="F182" s="195">
        <v>1</v>
      </c>
      <c r="G182" s="35"/>
      <c r="H182" s="35"/>
      <c r="I182" s="35"/>
      <c r="J182" s="35"/>
      <c r="K182" s="44"/>
      <c r="L182" s="44"/>
      <c r="M182" s="44"/>
      <c r="N182" s="44"/>
      <c r="O182" s="44"/>
    </row>
    <row r="183" spans="1:15" s="2" customFormat="1" x14ac:dyDescent="0.25">
      <c r="A183" s="33">
        <v>43752</v>
      </c>
      <c r="B183" s="33">
        <f t="shared" si="5"/>
        <v>43752</v>
      </c>
      <c r="C183" s="7" t="s">
        <v>116</v>
      </c>
      <c r="D183" s="3" t="s">
        <v>762</v>
      </c>
      <c r="E183" s="126">
        <v>29.169599999999999</v>
      </c>
      <c r="F183" s="195">
        <v>2</v>
      </c>
      <c r="G183" s="35"/>
      <c r="H183" s="35"/>
      <c r="I183" s="35"/>
      <c r="J183" s="35"/>
      <c r="K183" s="44"/>
      <c r="L183" s="44"/>
      <c r="M183" s="44"/>
      <c r="N183" s="44"/>
      <c r="O183" s="44"/>
    </row>
    <row r="184" spans="1:15" s="2" customFormat="1" x14ac:dyDescent="0.25">
      <c r="A184" s="33">
        <v>44524</v>
      </c>
      <c r="B184" s="33">
        <f t="shared" si="5"/>
        <v>44524</v>
      </c>
      <c r="C184" s="7" t="s">
        <v>117</v>
      </c>
      <c r="D184" s="3" t="s">
        <v>763</v>
      </c>
      <c r="E184" s="126">
        <v>523.56600000000003</v>
      </c>
      <c r="F184" s="195">
        <v>145</v>
      </c>
      <c r="G184" s="35"/>
      <c r="H184" s="35"/>
      <c r="I184" s="35"/>
      <c r="J184" s="35"/>
      <c r="K184" s="44"/>
      <c r="L184" s="44"/>
      <c r="M184" s="44"/>
      <c r="N184" s="44"/>
      <c r="O184" s="44"/>
    </row>
    <row r="185" spans="1:15" s="2" customFormat="1" x14ac:dyDescent="0.25">
      <c r="A185" s="33">
        <v>44524</v>
      </c>
      <c r="B185" s="33">
        <f t="shared" si="5"/>
        <v>44524</v>
      </c>
      <c r="C185" s="7" t="s">
        <v>118</v>
      </c>
      <c r="D185" s="3" t="s">
        <v>764</v>
      </c>
      <c r="E185" s="126">
        <v>12390</v>
      </c>
      <c r="F185" s="195">
        <v>70</v>
      </c>
      <c r="G185" s="35"/>
      <c r="H185" s="35"/>
      <c r="I185" s="35"/>
      <c r="J185" s="35"/>
      <c r="K185" s="44"/>
      <c r="L185" s="44"/>
      <c r="M185" s="44"/>
      <c r="N185" s="44"/>
      <c r="O185" s="44"/>
    </row>
    <row r="186" spans="1:15" s="2" customFormat="1" x14ac:dyDescent="0.25">
      <c r="A186" s="33">
        <v>44524</v>
      </c>
      <c r="B186" s="33">
        <f t="shared" si="5"/>
        <v>44524</v>
      </c>
      <c r="C186" s="7" t="s">
        <v>119</v>
      </c>
      <c r="D186" s="3" t="s">
        <v>765</v>
      </c>
      <c r="E186" s="126">
        <v>377.6472</v>
      </c>
      <c r="F186" s="195">
        <v>63</v>
      </c>
      <c r="G186" s="35"/>
      <c r="H186" s="35"/>
      <c r="I186" s="35"/>
      <c r="J186" s="35"/>
      <c r="K186" s="44"/>
      <c r="L186" s="44"/>
      <c r="M186" s="44"/>
      <c r="N186" s="44"/>
      <c r="O186" s="44"/>
    </row>
    <row r="187" spans="1:15" s="2" customFormat="1" x14ac:dyDescent="0.25">
      <c r="A187" s="33">
        <v>44524</v>
      </c>
      <c r="B187" s="33">
        <f t="shared" si="5"/>
        <v>44524</v>
      </c>
      <c r="C187" s="7" t="s">
        <v>120</v>
      </c>
      <c r="D187" s="3" t="s">
        <v>766</v>
      </c>
      <c r="E187" s="126">
        <v>97698.099999999991</v>
      </c>
      <c r="F187" s="195">
        <v>571</v>
      </c>
      <c r="G187" s="35"/>
      <c r="H187" s="35"/>
      <c r="I187" s="35"/>
      <c r="J187" s="35"/>
      <c r="K187" s="44"/>
      <c r="L187" s="44"/>
      <c r="M187" s="44"/>
      <c r="N187" s="44"/>
      <c r="O187" s="44"/>
    </row>
    <row r="188" spans="1:15" s="2" customFormat="1" x14ac:dyDescent="0.25">
      <c r="A188" s="33">
        <v>44524</v>
      </c>
      <c r="B188" s="33">
        <f t="shared" si="5"/>
        <v>44524</v>
      </c>
      <c r="C188" s="7" t="s">
        <v>121</v>
      </c>
      <c r="D188" s="3" t="s">
        <v>767</v>
      </c>
      <c r="E188" s="126">
        <v>134756</v>
      </c>
      <c r="F188" s="195">
        <v>200</v>
      </c>
      <c r="G188" s="35"/>
      <c r="H188" s="35"/>
      <c r="I188" s="35"/>
      <c r="J188" s="35"/>
      <c r="K188" s="44"/>
      <c r="L188" s="44"/>
      <c r="M188" s="44"/>
      <c r="N188" s="44"/>
      <c r="O188" s="44"/>
    </row>
    <row r="189" spans="1:15" s="2" customFormat="1" x14ac:dyDescent="0.25">
      <c r="A189" s="33">
        <v>44524</v>
      </c>
      <c r="B189" s="33">
        <f t="shared" si="5"/>
        <v>44524</v>
      </c>
      <c r="C189" s="7" t="s">
        <v>122</v>
      </c>
      <c r="D189" s="3" t="s">
        <v>1670</v>
      </c>
      <c r="E189" s="126">
        <v>233.404</v>
      </c>
      <c r="F189" s="195">
        <v>2</v>
      </c>
      <c r="G189" s="35"/>
      <c r="H189" s="35"/>
      <c r="I189" s="35"/>
      <c r="J189" s="35"/>
      <c r="K189" s="44"/>
      <c r="L189" s="44"/>
      <c r="M189" s="44"/>
      <c r="N189" s="44"/>
      <c r="O189" s="44"/>
    </row>
    <row r="190" spans="1:15" s="2" customFormat="1" x14ac:dyDescent="0.25">
      <c r="A190" s="33">
        <v>44524</v>
      </c>
      <c r="B190" s="33">
        <f t="shared" si="5"/>
        <v>44524</v>
      </c>
      <c r="C190" s="7" t="s">
        <v>123</v>
      </c>
      <c r="D190" s="3" t="s">
        <v>609</v>
      </c>
      <c r="E190" s="126">
        <v>271.39999999999998</v>
      </c>
      <c r="F190" s="195">
        <v>1</v>
      </c>
      <c r="G190" s="35"/>
      <c r="H190" s="35"/>
      <c r="I190" s="35"/>
      <c r="J190" s="35"/>
      <c r="K190" s="44"/>
      <c r="L190" s="44"/>
      <c r="M190" s="44"/>
      <c r="N190" s="44"/>
      <c r="O190" s="44"/>
    </row>
    <row r="191" spans="1:15" s="2" customFormat="1" x14ac:dyDescent="0.25">
      <c r="A191" s="33">
        <v>44524</v>
      </c>
      <c r="B191" s="33">
        <f t="shared" si="5"/>
        <v>44524</v>
      </c>
      <c r="C191" s="7" t="s">
        <v>124</v>
      </c>
      <c r="D191" s="3" t="s">
        <v>768</v>
      </c>
      <c r="E191" s="126">
        <v>17.11</v>
      </c>
      <c r="F191" s="195">
        <v>1</v>
      </c>
      <c r="G191" s="35"/>
      <c r="H191" s="35"/>
      <c r="I191" s="35"/>
      <c r="J191" s="35"/>
      <c r="K191" s="44"/>
      <c r="L191" s="44"/>
      <c r="M191" s="44"/>
      <c r="N191" s="44"/>
      <c r="O191" s="44"/>
    </row>
    <row r="192" spans="1:15" s="2" customFormat="1" x14ac:dyDescent="0.25">
      <c r="A192" s="33">
        <v>44524</v>
      </c>
      <c r="B192" s="33">
        <f t="shared" si="5"/>
        <v>44524</v>
      </c>
      <c r="C192" s="7" t="s">
        <v>125</v>
      </c>
      <c r="D192" s="3" t="s">
        <v>769</v>
      </c>
      <c r="E192" s="126">
        <v>51.33</v>
      </c>
      <c r="F192" s="195">
        <v>3</v>
      </c>
      <c r="G192" s="35"/>
      <c r="H192" s="35"/>
      <c r="I192" s="35"/>
      <c r="J192" s="35"/>
      <c r="K192" s="44"/>
      <c r="L192" s="44"/>
      <c r="M192" s="44"/>
      <c r="N192" s="44"/>
      <c r="O192" s="44"/>
    </row>
    <row r="193" spans="1:15" s="2" customFormat="1" x14ac:dyDescent="0.25">
      <c r="A193" s="33">
        <v>44524</v>
      </c>
      <c r="B193" s="33">
        <f t="shared" si="5"/>
        <v>44524</v>
      </c>
      <c r="C193" s="7" t="s">
        <v>126</v>
      </c>
      <c r="D193" s="3" t="s">
        <v>770</v>
      </c>
      <c r="E193" s="126">
        <v>99.12</v>
      </c>
      <c r="F193" s="195">
        <v>8</v>
      </c>
      <c r="G193" s="35"/>
      <c r="H193" s="35"/>
      <c r="I193" s="35"/>
      <c r="J193" s="35"/>
      <c r="K193" s="44"/>
      <c r="L193" s="44"/>
      <c r="M193" s="44"/>
      <c r="N193" s="44"/>
      <c r="O193" s="44"/>
    </row>
    <row r="194" spans="1:15" s="2" customFormat="1" x14ac:dyDescent="0.25">
      <c r="A194" s="33">
        <v>44524</v>
      </c>
      <c r="B194" s="33">
        <f t="shared" si="5"/>
        <v>44524</v>
      </c>
      <c r="C194" s="7" t="s">
        <v>127</v>
      </c>
      <c r="D194" s="3" t="s">
        <v>771</v>
      </c>
      <c r="E194" s="126">
        <v>111.51</v>
      </c>
      <c r="F194" s="195">
        <v>9</v>
      </c>
      <c r="G194" s="35"/>
      <c r="H194" s="35"/>
      <c r="I194" s="35"/>
      <c r="J194" s="35"/>
      <c r="K194" s="44"/>
      <c r="L194" s="44"/>
      <c r="M194" s="44"/>
      <c r="N194" s="44"/>
      <c r="O194" s="44"/>
    </row>
    <row r="195" spans="1:15" s="2" customFormat="1" x14ac:dyDescent="0.25">
      <c r="A195" s="33">
        <v>44524</v>
      </c>
      <c r="B195" s="33">
        <f t="shared" si="5"/>
        <v>44524</v>
      </c>
      <c r="C195" s="7" t="s">
        <v>128</v>
      </c>
      <c r="D195" s="3" t="s">
        <v>772</v>
      </c>
      <c r="E195" s="126">
        <v>55.755000000000003</v>
      </c>
      <c r="F195" s="195">
        <v>9</v>
      </c>
      <c r="G195" s="35"/>
      <c r="H195" s="35"/>
      <c r="I195" s="35"/>
      <c r="J195" s="35"/>
      <c r="K195" s="44"/>
      <c r="L195" s="44"/>
      <c r="M195" s="44"/>
      <c r="N195" s="44"/>
      <c r="O195" s="44"/>
    </row>
    <row r="196" spans="1:15" s="2" customFormat="1" x14ac:dyDescent="0.25">
      <c r="A196" s="33">
        <v>43752</v>
      </c>
      <c r="B196" s="33">
        <f t="shared" si="5"/>
        <v>43752</v>
      </c>
      <c r="C196" s="7" t="s">
        <v>129</v>
      </c>
      <c r="D196" s="3" t="s">
        <v>1597</v>
      </c>
      <c r="E196" s="126">
        <v>68.14500000000001</v>
      </c>
      <c r="F196" s="195">
        <v>11</v>
      </c>
      <c r="G196" s="35"/>
      <c r="H196" s="35"/>
      <c r="I196" s="35"/>
      <c r="J196" s="35"/>
      <c r="K196" s="44"/>
      <c r="L196" s="44"/>
      <c r="M196" s="44"/>
      <c r="N196" s="44"/>
      <c r="O196" s="44"/>
    </row>
    <row r="197" spans="1:15" s="2" customFormat="1" x14ac:dyDescent="0.25">
      <c r="A197" s="33">
        <v>43752</v>
      </c>
      <c r="B197" s="33">
        <f t="shared" si="5"/>
        <v>43752</v>
      </c>
      <c r="C197" s="7" t="s">
        <v>130</v>
      </c>
      <c r="D197" s="3" t="s">
        <v>773</v>
      </c>
      <c r="E197" s="126">
        <v>37.17</v>
      </c>
      <c r="F197" s="195">
        <v>6</v>
      </c>
      <c r="G197" s="35"/>
      <c r="H197" s="35"/>
      <c r="I197" s="35"/>
      <c r="J197" s="35"/>
      <c r="K197" s="44"/>
      <c r="L197" s="44"/>
      <c r="M197" s="44"/>
      <c r="N197" s="44"/>
      <c r="O197" s="44"/>
    </row>
    <row r="198" spans="1:15" s="2" customFormat="1" x14ac:dyDescent="0.25">
      <c r="A198" s="33">
        <v>43752</v>
      </c>
      <c r="B198" s="33">
        <f t="shared" si="5"/>
        <v>43752</v>
      </c>
      <c r="C198" s="7" t="s">
        <v>131</v>
      </c>
      <c r="D198" s="3" t="s">
        <v>774</v>
      </c>
      <c r="E198" s="126">
        <v>18.585000000000001</v>
      </c>
      <c r="F198" s="195">
        <v>3</v>
      </c>
      <c r="G198" s="35"/>
      <c r="H198" s="35"/>
      <c r="I198" s="35"/>
      <c r="J198" s="35"/>
      <c r="K198" s="44"/>
      <c r="L198" s="44"/>
      <c r="M198" s="44"/>
      <c r="N198" s="44"/>
      <c r="O198" s="44"/>
    </row>
    <row r="199" spans="1:15" s="2" customFormat="1" x14ac:dyDescent="0.25">
      <c r="A199" s="33">
        <v>43752</v>
      </c>
      <c r="B199" s="33">
        <f t="shared" si="5"/>
        <v>43752</v>
      </c>
      <c r="C199" s="7" t="s">
        <v>132</v>
      </c>
      <c r="D199" s="3" t="s">
        <v>775</v>
      </c>
      <c r="E199" s="126">
        <v>86.73</v>
      </c>
      <c r="F199" s="195">
        <v>14</v>
      </c>
      <c r="G199" s="35"/>
      <c r="H199" s="35"/>
      <c r="I199" s="35"/>
      <c r="J199" s="35"/>
      <c r="K199" s="44"/>
      <c r="L199" s="44"/>
      <c r="M199" s="44"/>
      <c r="N199" s="44"/>
      <c r="O199" s="44"/>
    </row>
    <row r="200" spans="1:15" s="2" customFormat="1" x14ac:dyDescent="0.25">
      <c r="A200" s="33">
        <v>43752</v>
      </c>
      <c r="B200" s="33">
        <f t="shared" si="5"/>
        <v>43752</v>
      </c>
      <c r="C200" s="7" t="s">
        <v>133</v>
      </c>
      <c r="D200" s="3" t="s">
        <v>776</v>
      </c>
      <c r="E200" s="126">
        <v>30.975000000000001</v>
      </c>
      <c r="F200" s="195">
        <v>5</v>
      </c>
      <c r="G200" s="35"/>
      <c r="H200" s="35"/>
      <c r="I200" s="35"/>
      <c r="J200" s="35"/>
      <c r="K200" s="44"/>
      <c r="L200" s="44"/>
      <c r="M200" s="44"/>
      <c r="N200" s="44"/>
      <c r="O200" s="44"/>
    </row>
    <row r="201" spans="1:15" s="2" customFormat="1" x14ac:dyDescent="0.25">
      <c r="A201" s="33">
        <v>43752</v>
      </c>
      <c r="B201" s="33">
        <f t="shared" si="5"/>
        <v>43752</v>
      </c>
      <c r="C201" s="7" t="s">
        <v>134</v>
      </c>
      <c r="D201" s="3" t="s">
        <v>777</v>
      </c>
      <c r="E201" s="126">
        <v>130.095</v>
      </c>
      <c r="F201" s="195">
        <v>21</v>
      </c>
      <c r="G201" s="35"/>
      <c r="H201" s="35"/>
      <c r="I201" s="35"/>
      <c r="J201" s="35"/>
      <c r="K201" s="44"/>
      <c r="L201" s="44"/>
      <c r="M201" s="44"/>
      <c r="N201" s="44"/>
      <c r="O201" s="44"/>
    </row>
    <row r="202" spans="1:15" s="2" customFormat="1" x14ac:dyDescent="0.25">
      <c r="A202" s="33">
        <v>43752</v>
      </c>
      <c r="B202" s="33">
        <f t="shared" si="5"/>
        <v>43752</v>
      </c>
      <c r="C202" s="7" t="s">
        <v>135</v>
      </c>
      <c r="D202" s="3" t="s">
        <v>778</v>
      </c>
      <c r="E202" s="126">
        <v>61.95</v>
      </c>
      <c r="F202" s="195">
        <v>10</v>
      </c>
      <c r="G202" s="35"/>
      <c r="H202" s="35"/>
      <c r="I202" s="35"/>
      <c r="J202" s="35"/>
      <c r="K202" s="44"/>
      <c r="L202" s="44"/>
      <c r="M202" s="44"/>
      <c r="N202" s="44"/>
      <c r="O202" s="44"/>
    </row>
    <row r="203" spans="1:15" s="2" customFormat="1" x14ac:dyDescent="0.25">
      <c r="A203" s="33">
        <v>43752</v>
      </c>
      <c r="B203" s="33">
        <f t="shared" si="5"/>
        <v>43752</v>
      </c>
      <c r="C203" s="7" t="s">
        <v>136</v>
      </c>
      <c r="D203" s="3" t="s">
        <v>779</v>
      </c>
      <c r="E203" s="126">
        <v>12.39</v>
      </c>
      <c r="F203" s="195">
        <v>2</v>
      </c>
      <c r="G203" s="35"/>
      <c r="H203" s="35"/>
      <c r="I203" s="35"/>
      <c r="J203" s="35"/>
      <c r="K203" s="44"/>
      <c r="L203" s="44"/>
      <c r="M203" s="44"/>
      <c r="N203" s="44"/>
      <c r="O203" s="44"/>
    </row>
    <row r="204" spans="1:15" s="2" customFormat="1" x14ac:dyDescent="0.25">
      <c r="A204" s="33">
        <v>43752</v>
      </c>
      <c r="B204" s="33">
        <f t="shared" si="5"/>
        <v>43752</v>
      </c>
      <c r="C204" s="7" t="s">
        <v>137</v>
      </c>
      <c r="D204" s="3" t="s">
        <v>780</v>
      </c>
      <c r="E204" s="126">
        <v>80.534999999999997</v>
      </c>
      <c r="F204" s="195">
        <v>13</v>
      </c>
      <c r="G204" s="35"/>
      <c r="H204" s="35"/>
      <c r="I204" s="35"/>
      <c r="J204" s="35"/>
      <c r="K204" s="44"/>
      <c r="L204" s="44"/>
      <c r="M204" s="44"/>
      <c r="N204" s="44"/>
      <c r="O204" s="44"/>
    </row>
    <row r="205" spans="1:15" s="2" customFormat="1" x14ac:dyDescent="0.25">
      <c r="A205" s="33">
        <v>43752</v>
      </c>
      <c r="B205" s="33">
        <f t="shared" si="5"/>
        <v>43752</v>
      </c>
      <c r="C205" s="7" t="s">
        <v>138</v>
      </c>
      <c r="D205" s="3" t="s">
        <v>1598</v>
      </c>
      <c r="E205" s="126">
        <v>1890.3600000000001</v>
      </c>
      <c r="F205" s="195">
        <v>6</v>
      </c>
      <c r="G205" s="35"/>
      <c r="H205" s="35"/>
      <c r="I205" s="35"/>
      <c r="J205" s="35"/>
      <c r="K205" s="44"/>
      <c r="L205" s="44"/>
      <c r="M205" s="44"/>
      <c r="N205" s="44"/>
      <c r="O205" s="44"/>
    </row>
    <row r="206" spans="1:15" s="2" customFormat="1" x14ac:dyDescent="0.25">
      <c r="A206" s="33">
        <v>43752</v>
      </c>
      <c r="B206" s="33">
        <f t="shared" si="5"/>
        <v>43752</v>
      </c>
      <c r="C206" s="7" t="s">
        <v>139</v>
      </c>
      <c r="D206" s="3" t="s">
        <v>1429</v>
      </c>
      <c r="E206" s="126">
        <v>2478</v>
      </c>
      <c r="F206" s="195">
        <v>3</v>
      </c>
      <c r="G206" s="35"/>
      <c r="H206" s="35"/>
      <c r="I206" s="35"/>
      <c r="J206" s="35"/>
      <c r="K206" s="44"/>
      <c r="L206" s="44"/>
      <c r="M206" s="44"/>
      <c r="N206" s="44"/>
      <c r="O206" s="44"/>
    </row>
    <row r="207" spans="1:15" s="2" customFormat="1" x14ac:dyDescent="0.25">
      <c r="A207" s="33">
        <v>43752</v>
      </c>
      <c r="B207" s="33">
        <f t="shared" si="5"/>
        <v>43752</v>
      </c>
      <c r="C207" s="7" t="s">
        <v>140</v>
      </c>
      <c r="D207" s="3" t="s">
        <v>1599</v>
      </c>
      <c r="E207" s="126">
        <v>17199.915999999997</v>
      </c>
      <c r="F207" s="195">
        <v>20</v>
      </c>
      <c r="G207" s="35"/>
      <c r="H207" s="35"/>
      <c r="I207" s="35"/>
      <c r="J207" s="35"/>
      <c r="K207" s="44"/>
      <c r="L207" s="44"/>
      <c r="M207" s="44"/>
      <c r="N207" s="44"/>
      <c r="O207" s="44"/>
    </row>
    <row r="208" spans="1:15" s="2" customFormat="1" x14ac:dyDescent="0.25">
      <c r="A208" s="33">
        <v>43752</v>
      </c>
      <c r="B208" s="33">
        <f t="shared" si="5"/>
        <v>43752</v>
      </c>
      <c r="C208" s="7" t="s">
        <v>141</v>
      </c>
      <c r="D208" s="3" t="s">
        <v>781</v>
      </c>
      <c r="E208" s="126">
        <v>1032.5</v>
      </c>
      <c r="F208" s="195">
        <v>2</v>
      </c>
      <c r="G208" s="35"/>
      <c r="H208" s="35"/>
      <c r="I208" s="35"/>
      <c r="J208" s="35"/>
      <c r="K208" s="44"/>
      <c r="L208" s="44"/>
      <c r="M208" s="44"/>
      <c r="N208" s="44"/>
      <c r="O208" s="44"/>
    </row>
    <row r="209" spans="1:15" s="2" customFormat="1" x14ac:dyDescent="0.25">
      <c r="A209" s="33">
        <v>43752</v>
      </c>
      <c r="B209" s="33">
        <f t="shared" si="5"/>
        <v>43752</v>
      </c>
      <c r="C209" s="7" t="s">
        <v>142</v>
      </c>
      <c r="D209" s="3" t="s">
        <v>782</v>
      </c>
      <c r="E209" s="126">
        <v>778.80000000000007</v>
      </c>
      <c r="F209" s="195">
        <v>3</v>
      </c>
      <c r="G209" s="35"/>
      <c r="H209" s="35"/>
      <c r="I209" s="35"/>
      <c r="J209" s="35"/>
      <c r="K209" s="44"/>
      <c r="L209" s="44"/>
      <c r="M209" s="44"/>
      <c r="N209" s="44"/>
      <c r="O209" s="44"/>
    </row>
    <row r="210" spans="1:15" s="2" customFormat="1" x14ac:dyDescent="0.25">
      <c r="A210" s="33">
        <v>43752</v>
      </c>
      <c r="B210" s="33">
        <f t="shared" si="5"/>
        <v>43752</v>
      </c>
      <c r="C210" s="7" t="s">
        <v>143</v>
      </c>
      <c r="D210" s="3" t="s">
        <v>1542</v>
      </c>
      <c r="E210" s="126">
        <v>1458.7159999999999</v>
      </c>
      <c r="F210" s="195">
        <v>20</v>
      </c>
      <c r="G210" s="35"/>
      <c r="H210" s="35"/>
      <c r="I210" s="35"/>
      <c r="J210" s="35"/>
      <c r="K210" s="44"/>
      <c r="L210" s="44"/>
      <c r="M210" s="44"/>
      <c r="N210" s="44"/>
      <c r="O210" s="44"/>
    </row>
    <row r="211" spans="1:15" s="2" customFormat="1" x14ac:dyDescent="0.25">
      <c r="A211" s="33">
        <v>43752</v>
      </c>
      <c r="B211" s="33">
        <f t="shared" si="5"/>
        <v>43752</v>
      </c>
      <c r="C211" s="7" t="s">
        <v>144</v>
      </c>
      <c r="D211" s="3" t="s">
        <v>783</v>
      </c>
      <c r="E211" s="126">
        <v>1168.9552000000001</v>
      </c>
      <c r="F211" s="195">
        <v>203</v>
      </c>
      <c r="G211" s="35"/>
      <c r="H211" s="35"/>
      <c r="I211" s="35"/>
      <c r="J211" s="35"/>
      <c r="K211" s="44"/>
      <c r="L211" s="44"/>
      <c r="M211" s="44"/>
      <c r="N211" s="44"/>
      <c r="O211" s="44"/>
    </row>
    <row r="212" spans="1:15" s="2" customFormat="1" x14ac:dyDescent="0.25">
      <c r="A212" s="33">
        <v>43752</v>
      </c>
      <c r="B212" s="33">
        <f t="shared" si="5"/>
        <v>43752</v>
      </c>
      <c r="C212" s="7" t="s">
        <v>145</v>
      </c>
      <c r="D212" s="3" t="s">
        <v>784</v>
      </c>
      <c r="E212" s="126">
        <v>424.8</v>
      </c>
      <c r="F212" s="195">
        <v>4</v>
      </c>
      <c r="G212" s="35"/>
      <c r="H212" s="35"/>
      <c r="I212" s="35"/>
      <c r="J212" s="35"/>
      <c r="K212" s="44"/>
      <c r="L212" s="44"/>
      <c r="M212" s="44"/>
      <c r="N212" s="44"/>
      <c r="O212" s="44"/>
    </row>
    <row r="213" spans="1:15" s="2" customFormat="1" x14ac:dyDescent="0.25">
      <c r="A213" s="33">
        <v>43752</v>
      </c>
      <c r="B213" s="33">
        <f t="shared" si="5"/>
        <v>43752</v>
      </c>
      <c r="C213" s="7" t="s">
        <v>146</v>
      </c>
      <c r="D213" s="3" t="s">
        <v>1543</v>
      </c>
      <c r="E213" s="126">
        <v>190.27500000000001</v>
      </c>
      <c r="F213" s="195">
        <v>5</v>
      </c>
      <c r="G213" s="35"/>
      <c r="H213" s="35"/>
      <c r="I213" s="35"/>
      <c r="J213" s="35"/>
      <c r="K213" s="44"/>
      <c r="L213" s="44"/>
      <c r="M213" s="44"/>
      <c r="N213" s="44"/>
      <c r="O213" s="44"/>
    </row>
    <row r="214" spans="1:15" s="2" customFormat="1" x14ac:dyDescent="0.25">
      <c r="A214" s="33">
        <v>43752</v>
      </c>
      <c r="B214" s="33">
        <f t="shared" si="5"/>
        <v>43752</v>
      </c>
      <c r="C214" s="7" t="s">
        <v>147</v>
      </c>
      <c r="D214" s="3" t="s">
        <v>785</v>
      </c>
      <c r="E214" s="126">
        <v>213.34400000000002</v>
      </c>
      <c r="F214" s="195">
        <v>1</v>
      </c>
      <c r="G214" s="35"/>
      <c r="H214" s="35"/>
      <c r="I214" s="35"/>
      <c r="J214" s="35"/>
      <c r="K214" s="44"/>
      <c r="L214" s="44"/>
      <c r="M214" s="44"/>
      <c r="N214" s="44"/>
      <c r="O214" s="44"/>
    </row>
    <row r="215" spans="1:15" s="2" customFormat="1" x14ac:dyDescent="0.25">
      <c r="A215" s="33">
        <v>44487</v>
      </c>
      <c r="B215" s="33">
        <f t="shared" si="5"/>
        <v>44487</v>
      </c>
      <c r="C215" s="7" t="s">
        <v>148</v>
      </c>
      <c r="D215" s="3" t="s">
        <v>786</v>
      </c>
      <c r="E215" s="126">
        <v>561.01919999999996</v>
      </c>
      <c r="F215" s="195">
        <v>4</v>
      </c>
      <c r="G215" s="35"/>
      <c r="H215" s="35"/>
      <c r="I215" s="35"/>
      <c r="J215" s="35"/>
      <c r="K215" s="44"/>
      <c r="L215" s="44"/>
      <c r="M215" s="44"/>
      <c r="N215" s="44"/>
      <c r="O215" s="44"/>
    </row>
    <row r="216" spans="1:15" s="2" customFormat="1" x14ac:dyDescent="0.25">
      <c r="A216" s="33">
        <v>44487</v>
      </c>
      <c r="B216" s="33">
        <f t="shared" si="5"/>
        <v>44487</v>
      </c>
      <c r="C216" s="7" t="s">
        <v>149</v>
      </c>
      <c r="D216" s="3" t="s">
        <v>1504</v>
      </c>
      <c r="E216" s="126">
        <v>3120.5099999999998</v>
      </c>
      <c r="F216" s="195">
        <v>82</v>
      </c>
      <c r="G216" s="35"/>
      <c r="H216" s="35"/>
      <c r="I216" s="35"/>
      <c r="J216" s="35"/>
      <c r="K216" s="44"/>
      <c r="L216" s="44"/>
      <c r="M216" s="44"/>
      <c r="N216" s="44"/>
      <c r="O216" s="44"/>
    </row>
    <row r="217" spans="1:15" s="2" customFormat="1" x14ac:dyDescent="0.25">
      <c r="A217" s="33">
        <v>43752</v>
      </c>
      <c r="B217" s="33">
        <f t="shared" si="5"/>
        <v>43752</v>
      </c>
      <c r="C217" s="7" t="s">
        <v>150</v>
      </c>
      <c r="D217" s="3" t="s">
        <v>1600</v>
      </c>
      <c r="E217" s="126">
        <v>77.88</v>
      </c>
      <c r="F217" s="195">
        <v>2</v>
      </c>
      <c r="G217" s="35"/>
      <c r="H217" s="35"/>
      <c r="I217" s="35"/>
      <c r="J217" s="35"/>
      <c r="K217" s="44"/>
      <c r="L217" s="44"/>
      <c r="M217" s="44"/>
      <c r="N217" s="44"/>
      <c r="O217" s="44"/>
    </row>
    <row r="218" spans="1:15" s="2" customFormat="1" x14ac:dyDescent="0.25">
      <c r="A218" s="33">
        <v>43752</v>
      </c>
      <c r="B218" s="33">
        <f t="shared" si="5"/>
        <v>43752</v>
      </c>
      <c r="C218" s="7" t="s">
        <v>151</v>
      </c>
      <c r="D218" s="3" t="s">
        <v>787</v>
      </c>
      <c r="E218" s="126">
        <v>189.036</v>
      </c>
      <c r="F218" s="195">
        <v>9</v>
      </c>
      <c r="G218" s="35"/>
      <c r="H218" s="35"/>
      <c r="I218" s="35"/>
      <c r="J218" s="35"/>
      <c r="K218" s="44"/>
      <c r="L218" s="44"/>
      <c r="M218" s="44"/>
      <c r="N218" s="44"/>
      <c r="O218" s="44"/>
    </row>
    <row r="219" spans="1:15" s="2" customFormat="1" x14ac:dyDescent="0.25">
      <c r="A219" s="33">
        <v>43752</v>
      </c>
      <c r="B219" s="33">
        <f t="shared" si="5"/>
        <v>43752</v>
      </c>
      <c r="C219" s="7" t="s">
        <v>152</v>
      </c>
      <c r="D219" s="3" t="s">
        <v>1601</v>
      </c>
      <c r="E219" s="126">
        <v>38.94</v>
      </c>
      <c r="F219" s="195">
        <v>1</v>
      </c>
      <c r="G219" s="35"/>
      <c r="H219" s="35"/>
      <c r="I219" s="35"/>
      <c r="J219" s="35"/>
      <c r="K219" s="44"/>
      <c r="L219" s="44"/>
      <c r="M219" s="44"/>
      <c r="N219" s="44"/>
      <c r="O219" s="44"/>
    </row>
    <row r="220" spans="1:15" s="2" customFormat="1" x14ac:dyDescent="0.25">
      <c r="A220" s="33">
        <v>43752</v>
      </c>
      <c r="B220" s="33">
        <f t="shared" si="5"/>
        <v>43752</v>
      </c>
      <c r="C220" s="7" t="s">
        <v>153</v>
      </c>
      <c r="D220" s="3" t="s">
        <v>1601</v>
      </c>
      <c r="E220" s="126">
        <v>38.94</v>
      </c>
      <c r="F220" s="195">
        <v>1</v>
      </c>
      <c r="G220" s="35"/>
      <c r="H220" s="35"/>
      <c r="I220" s="35"/>
      <c r="J220" s="35"/>
      <c r="K220" s="44"/>
      <c r="L220" s="44"/>
      <c r="M220" s="44"/>
      <c r="N220" s="44"/>
      <c r="O220" s="44"/>
    </row>
    <row r="221" spans="1:15" s="2" customFormat="1" x14ac:dyDescent="0.25">
      <c r="A221" s="33">
        <v>43752</v>
      </c>
      <c r="B221" s="33">
        <f t="shared" si="5"/>
        <v>43752</v>
      </c>
      <c r="C221" s="7" t="s">
        <v>154</v>
      </c>
      <c r="D221" s="3" t="s">
        <v>788</v>
      </c>
      <c r="E221" s="126">
        <v>210.04000000000002</v>
      </c>
      <c r="F221" s="195">
        <v>10</v>
      </c>
      <c r="G221" s="35"/>
      <c r="H221" s="35"/>
      <c r="I221" s="35"/>
      <c r="J221" s="35"/>
      <c r="K221" s="44"/>
      <c r="L221" s="44"/>
      <c r="M221" s="44"/>
      <c r="N221" s="44"/>
      <c r="O221" s="44"/>
    </row>
    <row r="222" spans="1:15" s="2" customFormat="1" x14ac:dyDescent="0.25">
      <c r="A222" s="33">
        <v>43752</v>
      </c>
      <c r="B222" s="33">
        <f t="shared" si="5"/>
        <v>43752</v>
      </c>
      <c r="C222" s="7" t="s">
        <v>155</v>
      </c>
      <c r="D222" s="3" t="s">
        <v>1544</v>
      </c>
      <c r="E222" s="126">
        <v>77.88</v>
      </c>
      <c r="F222" s="195">
        <v>2</v>
      </c>
      <c r="G222" s="35"/>
      <c r="H222" s="35"/>
      <c r="I222" s="35"/>
      <c r="J222" s="35"/>
      <c r="K222" s="44"/>
      <c r="L222" s="44"/>
      <c r="M222" s="44"/>
      <c r="N222" s="44"/>
      <c r="O222" s="44"/>
    </row>
    <row r="223" spans="1:15" s="2" customFormat="1" x14ac:dyDescent="0.25">
      <c r="A223" s="33">
        <v>43752</v>
      </c>
      <c r="B223" s="33">
        <f t="shared" si="5"/>
        <v>43752</v>
      </c>
      <c r="C223" s="7" t="s">
        <v>156</v>
      </c>
      <c r="D223" s="3" t="s">
        <v>789</v>
      </c>
      <c r="E223" s="126">
        <v>189.036</v>
      </c>
      <c r="F223" s="195">
        <v>9</v>
      </c>
      <c r="G223" s="35"/>
      <c r="H223" s="35"/>
      <c r="I223" s="35"/>
      <c r="J223" s="35"/>
      <c r="K223" s="44"/>
      <c r="L223" s="44"/>
      <c r="M223" s="44"/>
      <c r="N223" s="44"/>
      <c r="O223" s="44"/>
    </row>
    <row r="224" spans="1:15" s="2" customFormat="1" x14ac:dyDescent="0.25">
      <c r="A224" s="33">
        <v>43752</v>
      </c>
      <c r="B224" s="33">
        <f t="shared" si="5"/>
        <v>43752</v>
      </c>
      <c r="C224" s="7" t="s">
        <v>157</v>
      </c>
      <c r="D224" s="3" t="s">
        <v>790</v>
      </c>
      <c r="E224" s="126">
        <v>189.036</v>
      </c>
      <c r="F224" s="195">
        <v>9</v>
      </c>
      <c r="G224" s="35"/>
      <c r="H224" s="35"/>
      <c r="I224" s="35"/>
      <c r="J224" s="35"/>
      <c r="K224" s="44"/>
      <c r="L224" s="44"/>
      <c r="M224" s="44"/>
      <c r="N224" s="44"/>
      <c r="O224" s="44"/>
    </row>
    <row r="225" spans="1:15" s="2" customFormat="1" x14ac:dyDescent="0.25">
      <c r="A225" s="33">
        <v>43752</v>
      </c>
      <c r="B225" s="33">
        <f t="shared" si="5"/>
        <v>43752</v>
      </c>
      <c r="C225" s="7" t="s">
        <v>158</v>
      </c>
      <c r="D225" s="3" t="s">
        <v>791</v>
      </c>
      <c r="E225" s="126">
        <v>38.94</v>
      </c>
      <c r="F225" s="195">
        <v>1</v>
      </c>
      <c r="G225" s="35"/>
      <c r="H225" s="35"/>
      <c r="I225" s="35"/>
      <c r="J225" s="35"/>
      <c r="K225" s="44"/>
      <c r="L225" s="44"/>
      <c r="M225" s="44"/>
      <c r="N225" s="44"/>
      <c r="O225" s="44"/>
    </row>
    <row r="226" spans="1:15" s="2" customFormat="1" x14ac:dyDescent="0.25">
      <c r="A226" s="33">
        <v>44524</v>
      </c>
      <c r="B226" s="33">
        <f t="shared" si="5"/>
        <v>44524</v>
      </c>
      <c r="C226" s="7" t="s">
        <v>159</v>
      </c>
      <c r="D226" s="3" t="s">
        <v>791</v>
      </c>
      <c r="E226" s="126">
        <v>38.94</v>
      </c>
      <c r="F226" s="195">
        <v>1</v>
      </c>
      <c r="G226" s="35"/>
      <c r="H226" s="35"/>
      <c r="I226" s="35"/>
      <c r="J226" s="35"/>
      <c r="K226" s="44"/>
      <c r="L226" s="44"/>
      <c r="M226" s="44"/>
      <c r="N226" s="44"/>
      <c r="O226" s="44"/>
    </row>
    <row r="227" spans="1:15" s="2" customFormat="1" x14ac:dyDescent="0.25">
      <c r="A227" s="33">
        <v>44524</v>
      </c>
      <c r="B227" s="33">
        <f t="shared" si="5"/>
        <v>44524</v>
      </c>
      <c r="C227" s="7" t="s">
        <v>160</v>
      </c>
      <c r="D227" s="3" t="s">
        <v>791</v>
      </c>
      <c r="E227" s="126">
        <v>210.04000000000002</v>
      </c>
      <c r="F227" s="195">
        <v>10</v>
      </c>
      <c r="G227" s="35"/>
      <c r="H227" s="35"/>
      <c r="I227" s="35"/>
      <c r="J227" s="35"/>
      <c r="K227" s="44"/>
      <c r="L227" s="44"/>
      <c r="M227" s="44"/>
      <c r="N227" s="44"/>
      <c r="O227" s="44"/>
    </row>
    <row r="228" spans="1:15" s="2" customFormat="1" x14ac:dyDescent="0.25">
      <c r="A228" s="33">
        <v>44524</v>
      </c>
      <c r="B228" s="33">
        <f t="shared" si="5"/>
        <v>44524</v>
      </c>
      <c r="C228" s="7" t="s">
        <v>161</v>
      </c>
      <c r="D228" s="3" t="s">
        <v>1545</v>
      </c>
      <c r="E228" s="126">
        <v>116.82</v>
      </c>
      <c r="F228" s="195">
        <v>3</v>
      </c>
      <c r="G228" s="35"/>
      <c r="H228" s="35"/>
      <c r="I228" s="35"/>
      <c r="J228" s="35"/>
      <c r="K228" s="44"/>
      <c r="L228" s="44"/>
      <c r="M228" s="44"/>
      <c r="N228" s="44"/>
      <c r="O228" s="44"/>
    </row>
    <row r="229" spans="1:15" s="2" customFormat="1" x14ac:dyDescent="0.25">
      <c r="A229" s="33">
        <v>44524</v>
      </c>
      <c r="B229" s="33">
        <f t="shared" si="5"/>
        <v>44524</v>
      </c>
      <c r="C229" s="7" t="s">
        <v>162</v>
      </c>
      <c r="D229" s="3" t="s">
        <v>792</v>
      </c>
      <c r="E229" s="126">
        <v>168.03200000000001</v>
      </c>
      <c r="F229" s="195">
        <v>8</v>
      </c>
      <c r="G229" s="35"/>
      <c r="H229" s="35"/>
      <c r="I229" s="35"/>
      <c r="J229" s="35"/>
      <c r="K229" s="44"/>
      <c r="L229" s="44"/>
      <c r="M229" s="44"/>
      <c r="N229" s="44"/>
      <c r="O229" s="44"/>
    </row>
    <row r="230" spans="1:15" s="2" customFormat="1" x14ac:dyDescent="0.25">
      <c r="A230" s="33">
        <v>44524</v>
      </c>
      <c r="B230" s="33">
        <f t="shared" si="5"/>
        <v>44524</v>
      </c>
      <c r="C230" s="7" t="s">
        <v>163</v>
      </c>
      <c r="D230" s="3" t="s">
        <v>1546</v>
      </c>
      <c r="E230" s="126">
        <v>116.82</v>
      </c>
      <c r="F230" s="195">
        <v>3</v>
      </c>
      <c r="G230" s="35"/>
      <c r="H230" s="35"/>
      <c r="I230" s="35"/>
      <c r="J230" s="35"/>
      <c r="K230" s="44"/>
      <c r="L230" s="44"/>
      <c r="M230" s="44"/>
      <c r="N230" s="44"/>
      <c r="O230" s="44"/>
    </row>
    <row r="231" spans="1:15" s="2" customFormat="1" x14ac:dyDescent="0.25">
      <c r="A231" s="33">
        <v>44524</v>
      </c>
      <c r="B231" s="33">
        <f t="shared" si="5"/>
        <v>44524</v>
      </c>
      <c r="C231" s="7" t="s">
        <v>164</v>
      </c>
      <c r="D231" s="3" t="s">
        <v>1547</v>
      </c>
      <c r="E231" s="126">
        <v>116.82</v>
      </c>
      <c r="F231" s="195">
        <v>3</v>
      </c>
      <c r="G231" s="35"/>
      <c r="H231" s="35"/>
      <c r="I231" s="35"/>
      <c r="J231" s="35"/>
      <c r="K231" s="44"/>
      <c r="L231" s="44"/>
      <c r="M231" s="44"/>
      <c r="N231" s="44"/>
      <c r="O231" s="44"/>
    </row>
    <row r="232" spans="1:15" s="2" customFormat="1" x14ac:dyDescent="0.25">
      <c r="A232" s="33">
        <v>44524</v>
      </c>
      <c r="B232" s="33">
        <f t="shared" si="5"/>
        <v>44524</v>
      </c>
      <c r="C232" s="7" t="s">
        <v>165</v>
      </c>
      <c r="D232" s="3" t="s">
        <v>793</v>
      </c>
      <c r="E232" s="126">
        <v>210.04000000000002</v>
      </c>
      <c r="F232" s="195">
        <v>10</v>
      </c>
      <c r="G232" s="35"/>
      <c r="H232" s="35"/>
      <c r="I232" s="35"/>
      <c r="J232" s="35"/>
      <c r="K232" s="44"/>
      <c r="L232" s="44"/>
      <c r="M232" s="44"/>
      <c r="N232" s="44"/>
      <c r="O232" s="44"/>
    </row>
    <row r="233" spans="1:15" s="2" customFormat="1" x14ac:dyDescent="0.25">
      <c r="A233" s="33">
        <v>44524</v>
      </c>
      <c r="B233" s="33">
        <f t="shared" si="5"/>
        <v>44524</v>
      </c>
      <c r="C233" s="7" t="s">
        <v>166</v>
      </c>
      <c r="D233" s="3" t="s">
        <v>794</v>
      </c>
      <c r="E233" s="126">
        <v>50816.7</v>
      </c>
      <c r="F233" s="195">
        <v>261</v>
      </c>
      <c r="G233" s="35"/>
      <c r="H233" s="35"/>
      <c r="I233" s="35"/>
      <c r="J233" s="35"/>
      <c r="K233" s="44"/>
      <c r="L233" s="44"/>
      <c r="M233" s="44"/>
      <c r="N233" s="44"/>
      <c r="O233" s="44"/>
    </row>
    <row r="234" spans="1:15" s="2" customFormat="1" x14ac:dyDescent="0.25">
      <c r="A234" s="33">
        <v>44524</v>
      </c>
      <c r="B234" s="33">
        <f t="shared" si="5"/>
        <v>44524</v>
      </c>
      <c r="C234" s="7" t="s">
        <v>167</v>
      </c>
      <c r="D234" s="3" t="s">
        <v>795</v>
      </c>
      <c r="E234" s="126">
        <v>4439.16</v>
      </c>
      <c r="F234" s="195">
        <v>18</v>
      </c>
      <c r="G234" s="35"/>
      <c r="H234" s="35"/>
      <c r="I234" s="35"/>
      <c r="J234" s="35"/>
      <c r="K234" s="44"/>
      <c r="L234" s="44"/>
      <c r="M234" s="44"/>
      <c r="N234" s="44"/>
      <c r="O234" s="44"/>
    </row>
    <row r="235" spans="1:15" s="2" customFormat="1" x14ac:dyDescent="0.25">
      <c r="A235" s="33">
        <v>44524</v>
      </c>
      <c r="B235" s="33">
        <f t="shared" si="5"/>
        <v>44524</v>
      </c>
      <c r="C235" s="7" t="s">
        <v>168</v>
      </c>
      <c r="D235" s="3" t="s">
        <v>796</v>
      </c>
      <c r="E235" s="126">
        <v>3097.5</v>
      </c>
      <c r="F235" s="195">
        <v>21</v>
      </c>
      <c r="G235" s="35"/>
      <c r="H235" s="35"/>
      <c r="I235" s="35"/>
      <c r="J235" s="35"/>
      <c r="K235" s="44"/>
      <c r="L235" s="44"/>
      <c r="M235" s="44"/>
      <c r="N235" s="44"/>
      <c r="O235" s="44"/>
    </row>
    <row r="236" spans="1:15" s="2" customFormat="1" x14ac:dyDescent="0.25">
      <c r="A236" s="33">
        <v>44524</v>
      </c>
      <c r="B236" s="33">
        <f t="shared" si="5"/>
        <v>44524</v>
      </c>
      <c r="C236" s="7" t="s">
        <v>169</v>
      </c>
      <c r="D236" s="3" t="s">
        <v>1602</v>
      </c>
      <c r="E236" s="126">
        <v>4271.16</v>
      </c>
      <c r="F236" s="195">
        <v>2</v>
      </c>
      <c r="G236" s="35"/>
      <c r="H236" s="35"/>
      <c r="I236" s="35"/>
      <c r="J236" s="35"/>
      <c r="K236" s="44"/>
      <c r="L236" s="44"/>
      <c r="M236" s="44"/>
      <c r="N236" s="44"/>
      <c r="O236" s="44"/>
    </row>
    <row r="237" spans="1:15" s="2" customFormat="1" x14ac:dyDescent="0.25">
      <c r="A237" s="33">
        <v>44524</v>
      </c>
      <c r="B237" s="33">
        <f t="shared" si="5"/>
        <v>44524</v>
      </c>
      <c r="C237" s="7" t="s">
        <v>170</v>
      </c>
      <c r="D237" s="3" t="s">
        <v>1418</v>
      </c>
      <c r="E237" s="126">
        <v>2360</v>
      </c>
      <c r="F237" s="195">
        <v>1</v>
      </c>
      <c r="G237" s="35"/>
      <c r="H237" s="35"/>
      <c r="I237" s="35"/>
      <c r="J237" s="35"/>
      <c r="K237" s="44"/>
      <c r="L237" s="44"/>
      <c r="M237" s="44"/>
      <c r="N237" s="44"/>
      <c r="O237" s="44"/>
    </row>
    <row r="238" spans="1:15" s="2" customFormat="1" x14ac:dyDescent="0.25">
      <c r="A238" s="33">
        <v>44524</v>
      </c>
      <c r="B238" s="33">
        <f t="shared" si="5"/>
        <v>44524</v>
      </c>
      <c r="C238" s="7" t="s">
        <v>171</v>
      </c>
      <c r="D238" s="3" t="s">
        <v>797</v>
      </c>
      <c r="E238" s="126">
        <v>313.20739999999995</v>
      </c>
      <c r="F238" s="195">
        <v>127</v>
      </c>
      <c r="G238" s="35"/>
      <c r="H238" s="35"/>
      <c r="I238" s="35"/>
      <c r="J238" s="35"/>
      <c r="K238" s="44"/>
      <c r="L238" s="44"/>
      <c r="M238" s="44"/>
      <c r="N238" s="44"/>
      <c r="O238" s="44"/>
    </row>
    <row r="239" spans="1:15" s="2" customFormat="1" x14ac:dyDescent="0.25">
      <c r="A239" s="33">
        <v>43752</v>
      </c>
      <c r="B239" s="33">
        <f t="shared" si="5"/>
        <v>43752</v>
      </c>
      <c r="C239" s="7" t="s">
        <v>172</v>
      </c>
      <c r="D239" s="3" t="s">
        <v>1603</v>
      </c>
      <c r="E239" s="126">
        <v>1.289976</v>
      </c>
      <c r="F239" s="195">
        <v>1</v>
      </c>
      <c r="G239" s="35"/>
      <c r="H239" s="35"/>
      <c r="I239" s="35"/>
      <c r="J239" s="35"/>
      <c r="K239" s="44"/>
      <c r="L239" s="44"/>
      <c r="M239" s="44"/>
      <c r="N239" s="44"/>
      <c r="O239" s="44"/>
    </row>
    <row r="240" spans="1:15" s="2" customFormat="1" x14ac:dyDescent="0.25">
      <c r="A240" s="33">
        <v>43752</v>
      </c>
      <c r="B240" s="33">
        <f t="shared" si="5"/>
        <v>43752</v>
      </c>
      <c r="C240" s="7" t="s">
        <v>173</v>
      </c>
      <c r="D240" s="3" t="s">
        <v>1604</v>
      </c>
      <c r="E240" s="126">
        <v>1073.6819999999998</v>
      </c>
      <c r="F240" s="195">
        <v>18</v>
      </c>
      <c r="G240" s="35"/>
      <c r="H240" s="35"/>
      <c r="I240" s="35"/>
      <c r="J240" s="35"/>
      <c r="K240" s="44"/>
      <c r="L240" s="44"/>
      <c r="M240" s="44"/>
      <c r="N240" s="44"/>
      <c r="O240" s="44"/>
    </row>
    <row r="241" spans="1:15" s="2" customFormat="1" x14ac:dyDescent="0.25">
      <c r="A241" s="33">
        <v>43752</v>
      </c>
      <c r="B241" s="33">
        <f t="shared" si="5"/>
        <v>43752</v>
      </c>
      <c r="C241" s="7" t="s">
        <v>174</v>
      </c>
      <c r="D241" s="3" t="s">
        <v>1605</v>
      </c>
      <c r="E241" s="126">
        <v>1805.4</v>
      </c>
      <c r="F241" s="195">
        <v>1</v>
      </c>
      <c r="G241" s="35"/>
      <c r="H241" s="35"/>
      <c r="I241" s="35"/>
      <c r="J241" s="35"/>
      <c r="K241" s="44"/>
      <c r="L241" s="44"/>
      <c r="M241" s="44"/>
      <c r="N241" s="44"/>
      <c r="O241" s="44"/>
    </row>
    <row r="242" spans="1:15" s="2" customFormat="1" x14ac:dyDescent="0.25">
      <c r="A242" s="33">
        <v>43752</v>
      </c>
      <c r="B242" s="33">
        <f t="shared" ref="B242:B324" si="6">+A242</f>
        <v>43752</v>
      </c>
      <c r="C242" s="7" t="s">
        <v>175</v>
      </c>
      <c r="D242" s="3" t="s">
        <v>798</v>
      </c>
      <c r="E242" s="126">
        <v>372.52600000000001</v>
      </c>
      <c r="F242" s="69">
        <v>82</v>
      </c>
      <c r="G242" s="35"/>
      <c r="H242" s="35"/>
      <c r="I242" s="35"/>
      <c r="J242" s="35"/>
      <c r="K242" s="44"/>
      <c r="L242" s="44"/>
      <c r="M242" s="44"/>
      <c r="N242" s="44"/>
      <c r="O242" s="44"/>
    </row>
    <row r="243" spans="1:15" s="2" customFormat="1" x14ac:dyDescent="0.25">
      <c r="A243" s="33">
        <v>43752</v>
      </c>
      <c r="B243" s="33">
        <f t="shared" si="6"/>
        <v>43752</v>
      </c>
      <c r="C243" s="7" t="s">
        <v>176</v>
      </c>
      <c r="D243" s="3" t="s">
        <v>1606</v>
      </c>
      <c r="E243" s="126">
        <v>17.700000000000003</v>
      </c>
      <c r="F243" s="69">
        <v>3</v>
      </c>
      <c r="G243" s="35"/>
      <c r="H243" s="35"/>
      <c r="I243" s="35"/>
      <c r="J243" s="35"/>
      <c r="K243" s="44"/>
      <c r="L243" s="44"/>
      <c r="M243" s="44"/>
      <c r="N243" s="44"/>
      <c r="O243" s="44"/>
    </row>
    <row r="244" spans="1:15" s="2" customFormat="1" x14ac:dyDescent="0.25">
      <c r="A244" s="33">
        <v>43752</v>
      </c>
      <c r="B244" s="33">
        <f t="shared" si="6"/>
        <v>43752</v>
      </c>
      <c r="C244" s="7" t="s">
        <v>177</v>
      </c>
      <c r="D244" s="3" t="s">
        <v>799</v>
      </c>
      <c r="E244" s="126">
        <v>160.00800000000001</v>
      </c>
      <c r="F244" s="69">
        <v>20</v>
      </c>
      <c r="G244" s="35"/>
      <c r="H244" s="35"/>
      <c r="I244" s="35"/>
      <c r="J244" s="35"/>
      <c r="K244" s="44"/>
      <c r="L244" s="44"/>
      <c r="M244" s="44"/>
      <c r="N244" s="44"/>
      <c r="O244" s="44"/>
    </row>
    <row r="245" spans="1:15" s="2" customFormat="1" x14ac:dyDescent="0.25">
      <c r="A245" s="33">
        <v>43752</v>
      </c>
      <c r="B245" s="33">
        <f t="shared" si="6"/>
        <v>43752</v>
      </c>
      <c r="C245" s="7" t="s">
        <v>178</v>
      </c>
      <c r="D245" s="3" t="s">
        <v>1607</v>
      </c>
      <c r="E245" s="126">
        <v>34196.400000000001</v>
      </c>
      <c r="F245" s="195">
        <v>322</v>
      </c>
      <c r="G245" s="35"/>
      <c r="H245" s="35"/>
      <c r="I245" s="35"/>
      <c r="J245" s="35"/>
      <c r="K245" s="44"/>
      <c r="L245" s="44"/>
      <c r="M245" s="44"/>
      <c r="N245" s="44"/>
      <c r="O245" s="44"/>
    </row>
    <row r="246" spans="1:15" s="2" customFormat="1" x14ac:dyDescent="0.25">
      <c r="A246" s="33">
        <v>43752</v>
      </c>
      <c r="B246" s="33">
        <f t="shared" si="6"/>
        <v>43752</v>
      </c>
      <c r="C246" s="7" t="s">
        <v>179</v>
      </c>
      <c r="D246" s="3" t="s">
        <v>1608</v>
      </c>
      <c r="E246" s="126">
        <v>44391.6</v>
      </c>
      <c r="F246" s="195">
        <v>418</v>
      </c>
      <c r="G246" s="35"/>
      <c r="H246" s="35"/>
      <c r="I246" s="35"/>
      <c r="J246" s="35"/>
      <c r="K246" s="44"/>
      <c r="L246" s="44"/>
      <c r="M246" s="44"/>
      <c r="N246" s="44"/>
      <c r="O246" s="44"/>
    </row>
    <row r="247" spans="1:15" s="2" customFormat="1" x14ac:dyDescent="0.25">
      <c r="A247" s="33">
        <v>43752</v>
      </c>
      <c r="B247" s="33">
        <f t="shared" si="6"/>
        <v>43752</v>
      </c>
      <c r="C247" s="7" t="s">
        <v>180</v>
      </c>
      <c r="D247" s="3" t="s">
        <v>800</v>
      </c>
      <c r="E247" s="126">
        <v>35.400000000000006</v>
      </c>
      <c r="F247" s="195">
        <v>6</v>
      </c>
      <c r="G247" s="35"/>
      <c r="H247" s="35"/>
      <c r="I247" s="35"/>
      <c r="J247" s="35"/>
      <c r="K247" s="44"/>
      <c r="L247" s="44"/>
      <c r="M247" s="44"/>
      <c r="N247" s="44"/>
      <c r="O247" s="44"/>
    </row>
    <row r="248" spans="1:15" s="2" customFormat="1" x14ac:dyDescent="0.25">
      <c r="A248" s="33">
        <v>43752</v>
      </c>
      <c r="B248" s="33">
        <f t="shared" si="6"/>
        <v>43752</v>
      </c>
      <c r="C248" s="7" t="s">
        <v>181</v>
      </c>
      <c r="D248" s="3" t="s">
        <v>800</v>
      </c>
      <c r="E248" s="126">
        <v>436.6</v>
      </c>
      <c r="F248" s="195">
        <v>74</v>
      </c>
      <c r="G248" s="35"/>
      <c r="H248" s="35"/>
      <c r="I248" s="35"/>
      <c r="J248" s="35"/>
      <c r="K248" s="44"/>
      <c r="L248" s="44"/>
      <c r="M248" s="44"/>
      <c r="N248" s="44"/>
      <c r="O248" s="44"/>
    </row>
    <row r="249" spans="1:15" s="2" customFormat="1" x14ac:dyDescent="0.25">
      <c r="A249" s="33">
        <v>43752</v>
      </c>
      <c r="B249" s="33">
        <f t="shared" si="6"/>
        <v>43752</v>
      </c>
      <c r="C249" s="7" t="s">
        <v>182</v>
      </c>
      <c r="D249" s="3" t="s">
        <v>800</v>
      </c>
      <c r="E249" s="126">
        <v>11.8</v>
      </c>
      <c r="F249" s="195">
        <v>2</v>
      </c>
      <c r="G249" s="35"/>
      <c r="H249" s="35"/>
      <c r="I249" s="35"/>
      <c r="J249" s="35"/>
      <c r="K249" s="44"/>
      <c r="L249" s="44"/>
      <c r="M249" s="44"/>
      <c r="N249" s="44"/>
      <c r="O249" s="44"/>
    </row>
    <row r="250" spans="1:15" s="2" customFormat="1" x14ac:dyDescent="0.25">
      <c r="A250" s="33">
        <v>43752</v>
      </c>
      <c r="B250" s="33">
        <f t="shared" si="6"/>
        <v>43752</v>
      </c>
      <c r="C250" s="7" t="s">
        <v>183</v>
      </c>
      <c r="D250" s="3" t="s">
        <v>801</v>
      </c>
      <c r="E250" s="126">
        <v>47.2</v>
      </c>
      <c r="F250" s="195">
        <v>8</v>
      </c>
      <c r="G250" s="35"/>
      <c r="H250" s="35"/>
      <c r="I250" s="35"/>
      <c r="J250" s="35"/>
      <c r="K250" s="44"/>
      <c r="L250" s="44"/>
      <c r="M250" s="44"/>
      <c r="N250" s="44"/>
      <c r="O250" s="44"/>
    </row>
    <row r="251" spans="1:15" s="2" customFormat="1" x14ac:dyDescent="0.25">
      <c r="A251" s="33">
        <v>43752</v>
      </c>
      <c r="B251" s="33">
        <f t="shared" si="6"/>
        <v>43752</v>
      </c>
      <c r="C251" s="7" t="s">
        <v>184</v>
      </c>
      <c r="D251" s="3" t="s">
        <v>1609</v>
      </c>
      <c r="E251" s="126">
        <v>33.240600000000001</v>
      </c>
      <c r="F251" s="195">
        <v>9</v>
      </c>
      <c r="G251" s="35"/>
      <c r="H251" s="35"/>
      <c r="I251" s="35"/>
      <c r="J251" s="35"/>
      <c r="K251" s="44"/>
      <c r="L251" s="44"/>
      <c r="M251" s="44"/>
      <c r="N251" s="44"/>
      <c r="O251" s="44"/>
    </row>
    <row r="252" spans="1:15" s="2" customFormat="1" x14ac:dyDescent="0.25">
      <c r="A252" s="33">
        <v>43752</v>
      </c>
      <c r="B252" s="33">
        <f t="shared" si="6"/>
        <v>43752</v>
      </c>
      <c r="C252" s="7" t="s">
        <v>185</v>
      </c>
      <c r="D252" s="3" t="s">
        <v>1610</v>
      </c>
      <c r="E252" s="126">
        <v>6442.8</v>
      </c>
      <c r="F252" s="195">
        <v>84</v>
      </c>
      <c r="G252" s="35"/>
      <c r="H252" s="35"/>
      <c r="I252" s="35"/>
      <c r="J252" s="35"/>
      <c r="K252" s="44"/>
      <c r="L252" s="44"/>
      <c r="M252" s="44"/>
      <c r="N252" s="44"/>
      <c r="O252" s="44"/>
    </row>
    <row r="253" spans="1:15" s="2" customFormat="1" x14ac:dyDescent="0.25">
      <c r="A253" s="33">
        <v>43752</v>
      </c>
      <c r="B253" s="33">
        <f t="shared" si="6"/>
        <v>43752</v>
      </c>
      <c r="C253" s="7" t="s">
        <v>186</v>
      </c>
      <c r="D253" s="3" t="s">
        <v>1611</v>
      </c>
      <c r="E253" s="126">
        <v>7952.2559999999994</v>
      </c>
      <c r="F253" s="195">
        <v>156</v>
      </c>
      <c r="G253" s="35"/>
      <c r="H253" s="35"/>
      <c r="I253" s="35"/>
      <c r="J253" s="35"/>
      <c r="K253" s="44"/>
      <c r="L253" s="44"/>
      <c r="M253" s="44"/>
      <c r="N253" s="44"/>
      <c r="O253" s="44"/>
    </row>
    <row r="254" spans="1:15" s="2" customFormat="1" x14ac:dyDescent="0.25">
      <c r="A254" s="33">
        <v>43752</v>
      </c>
      <c r="B254" s="33">
        <f t="shared" si="6"/>
        <v>43752</v>
      </c>
      <c r="C254" s="7" t="s">
        <v>187</v>
      </c>
      <c r="D254" s="3" t="s">
        <v>802</v>
      </c>
      <c r="E254" s="126">
        <v>226.56</v>
      </c>
      <c r="F254" s="195">
        <v>1</v>
      </c>
      <c r="G254" s="35"/>
      <c r="H254" s="35"/>
      <c r="I254" s="35"/>
      <c r="J254" s="35"/>
      <c r="K254" s="44"/>
      <c r="L254" s="44"/>
      <c r="M254" s="44"/>
      <c r="N254" s="44"/>
      <c r="O254" s="44"/>
    </row>
    <row r="255" spans="1:15" s="2" customFormat="1" x14ac:dyDescent="0.25">
      <c r="A255" s="33">
        <v>43752</v>
      </c>
      <c r="B255" s="33">
        <f t="shared" si="6"/>
        <v>43752</v>
      </c>
      <c r="C255" s="7" t="s">
        <v>188</v>
      </c>
      <c r="D255" s="3" t="s">
        <v>803</v>
      </c>
      <c r="E255" s="126">
        <v>528.30960000000005</v>
      </c>
      <c r="F255" s="195">
        <v>7</v>
      </c>
      <c r="G255" s="35"/>
      <c r="H255" s="35"/>
      <c r="I255" s="35"/>
      <c r="J255" s="35"/>
      <c r="K255" s="44"/>
      <c r="L255" s="44"/>
      <c r="M255" s="44"/>
      <c r="N255" s="44"/>
      <c r="O255" s="44"/>
    </row>
    <row r="256" spans="1:15" s="2" customFormat="1" x14ac:dyDescent="0.25">
      <c r="A256" s="33">
        <v>43752</v>
      </c>
      <c r="B256" s="33">
        <f t="shared" si="6"/>
        <v>43752</v>
      </c>
      <c r="C256" s="7" t="s">
        <v>189</v>
      </c>
      <c r="D256" s="3" t="s">
        <v>804</v>
      </c>
      <c r="E256" s="126">
        <v>603.78240000000005</v>
      </c>
      <c r="F256" s="195">
        <v>1</v>
      </c>
      <c r="G256" s="35"/>
      <c r="H256" s="35"/>
      <c r="I256" s="35"/>
      <c r="J256" s="35"/>
      <c r="K256" s="44"/>
      <c r="L256" s="44"/>
      <c r="M256" s="44"/>
      <c r="N256" s="44"/>
      <c r="O256" s="44"/>
    </row>
    <row r="257" spans="1:15" s="2" customFormat="1" x14ac:dyDescent="0.25">
      <c r="A257" s="33">
        <v>43752</v>
      </c>
      <c r="B257" s="33">
        <f t="shared" si="6"/>
        <v>43752</v>
      </c>
      <c r="C257" s="7" t="s">
        <v>190</v>
      </c>
      <c r="D257" s="3" t="s">
        <v>805</v>
      </c>
      <c r="E257" s="126">
        <v>934.14700000000016</v>
      </c>
      <c r="F257" s="195">
        <v>5</v>
      </c>
      <c r="G257" s="35"/>
      <c r="H257" s="35"/>
      <c r="I257" s="35"/>
      <c r="J257" s="35"/>
      <c r="K257" s="44"/>
      <c r="L257" s="44"/>
      <c r="M257" s="44"/>
      <c r="N257" s="44"/>
      <c r="O257" s="44"/>
    </row>
    <row r="258" spans="1:15" s="2" customFormat="1" x14ac:dyDescent="0.25">
      <c r="A258" s="33">
        <v>43752</v>
      </c>
      <c r="B258" s="33">
        <f t="shared" si="6"/>
        <v>43752</v>
      </c>
      <c r="C258" s="7" t="s">
        <v>191</v>
      </c>
      <c r="D258" s="3" t="s">
        <v>806</v>
      </c>
      <c r="E258" s="126">
        <v>868.36199999999997</v>
      </c>
      <c r="F258" s="195">
        <v>33</v>
      </c>
      <c r="G258" s="35"/>
      <c r="H258" s="35"/>
      <c r="I258" s="35"/>
      <c r="J258" s="35"/>
      <c r="K258" s="44"/>
      <c r="L258" s="44"/>
      <c r="M258" s="44"/>
      <c r="N258" s="44"/>
      <c r="O258" s="44"/>
    </row>
    <row r="259" spans="1:15" s="2" customFormat="1" x14ac:dyDescent="0.25">
      <c r="A259" s="33">
        <v>43752</v>
      </c>
      <c r="B259" s="33">
        <f t="shared" si="6"/>
        <v>43752</v>
      </c>
      <c r="C259" s="7" t="s">
        <v>192</v>
      </c>
      <c r="D259" s="3" t="s">
        <v>807</v>
      </c>
      <c r="E259" s="126">
        <v>26.314</v>
      </c>
      <c r="F259" s="195">
        <v>1</v>
      </c>
      <c r="G259" s="35"/>
      <c r="H259" s="35"/>
      <c r="I259" s="35"/>
      <c r="J259" s="35"/>
      <c r="K259" s="44"/>
      <c r="L259" s="44"/>
      <c r="M259" s="44"/>
      <c r="N259" s="44"/>
      <c r="O259" s="44"/>
    </row>
    <row r="260" spans="1:15" s="2" customFormat="1" x14ac:dyDescent="0.25">
      <c r="A260" s="33">
        <v>43752</v>
      </c>
      <c r="B260" s="33">
        <f t="shared" si="6"/>
        <v>43752</v>
      </c>
      <c r="C260" s="7" t="s">
        <v>193</v>
      </c>
      <c r="D260" s="3" t="s">
        <v>1612</v>
      </c>
      <c r="E260" s="126">
        <v>743.4</v>
      </c>
      <c r="F260" s="195">
        <v>21</v>
      </c>
      <c r="G260" s="35"/>
      <c r="H260" s="35"/>
      <c r="I260" s="35"/>
      <c r="J260" s="35"/>
      <c r="K260" s="44"/>
      <c r="L260" s="44"/>
      <c r="M260" s="44"/>
      <c r="N260" s="44"/>
      <c r="O260" s="44"/>
    </row>
    <row r="261" spans="1:15" s="2" customFormat="1" x14ac:dyDescent="0.25">
      <c r="A261" s="33">
        <v>43752</v>
      </c>
      <c r="B261" s="33">
        <f t="shared" si="6"/>
        <v>43752</v>
      </c>
      <c r="C261" s="7" t="s">
        <v>194</v>
      </c>
      <c r="D261" s="3" t="s">
        <v>808</v>
      </c>
      <c r="E261" s="126">
        <v>35.4</v>
      </c>
      <c r="F261" s="195">
        <v>1</v>
      </c>
      <c r="G261" s="35"/>
      <c r="H261" s="35"/>
      <c r="I261" s="35"/>
      <c r="J261" s="35"/>
      <c r="K261" s="44"/>
      <c r="L261" s="44"/>
      <c r="M261" s="44"/>
      <c r="N261" s="44"/>
      <c r="O261" s="44"/>
    </row>
    <row r="262" spans="1:15" s="2" customFormat="1" x14ac:dyDescent="0.25">
      <c r="A262" s="33">
        <v>43752</v>
      </c>
      <c r="B262" s="33">
        <f t="shared" si="6"/>
        <v>43752</v>
      </c>
      <c r="C262" s="7" t="s">
        <v>195</v>
      </c>
      <c r="D262" s="3" t="s">
        <v>1613</v>
      </c>
      <c r="E262" s="126">
        <v>803.97431666666671</v>
      </c>
      <c r="F262" s="195">
        <v>67</v>
      </c>
      <c r="G262" s="35"/>
      <c r="H262" s="35"/>
      <c r="I262" s="35"/>
      <c r="J262" s="35"/>
      <c r="K262" s="44"/>
      <c r="L262" s="44"/>
      <c r="M262" s="44"/>
      <c r="N262" s="44"/>
      <c r="O262" s="44"/>
    </row>
    <row r="263" spans="1:15" s="2" customFormat="1" x14ac:dyDescent="0.25">
      <c r="A263" s="33">
        <v>43752</v>
      </c>
      <c r="B263" s="33">
        <f t="shared" si="6"/>
        <v>43752</v>
      </c>
      <c r="C263" s="7" t="s">
        <v>196</v>
      </c>
      <c r="D263" s="3" t="s">
        <v>1614</v>
      </c>
      <c r="E263" s="126">
        <v>635.97968333333347</v>
      </c>
      <c r="F263" s="195">
        <v>53</v>
      </c>
      <c r="G263" s="35"/>
      <c r="H263" s="35"/>
      <c r="I263" s="35"/>
      <c r="J263" s="35"/>
      <c r="K263" s="44"/>
      <c r="L263" s="44"/>
      <c r="M263" s="44"/>
      <c r="N263" s="44"/>
      <c r="O263" s="44"/>
    </row>
    <row r="264" spans="1:15" s="2" customFormat="1" x14ac:dyDescent="0.25">
      <c r="A264" s="33">
        <v>43752</v>
      </c>
      <c r="B264" s="33">
        <f t="shared" si="6"/>
        <v>43752</v>
      </c>
      <c r="C264" s="7" t="s">
        <v>197</v>
      </c>
      <c r="D264" s="3" t="s">
        <v>1615</v>
      </c>
      <c r="E264" s="126">
        <v>707.97738333333336</v>
      </c>
      <c r="F264" s="195">
        <v>59</v>
      </c>
      <c r="G264" s="35"/>
      <c r="H264" s="35"/>
      <c r="I264" s="35"/>
      <c r="J264" s="35"/>
      <c r="K264" s="44"/>
      <c r="L264" s="44"/>
      <c r="M264" s="44"/>
      <c r="N264" s="44"/>
      <c r="O264" s="44"/>
    </row>
    <row r="265" spans="1:15" s="2" customFormat="1" x14ac:dyDescent="0.25">
      <c r="A265" s="33">
        <v>43752</v>
      </c>
      <c r="B265" s="33">
        <f t="shared" si="6"/>
        <v>43752</v>
      </c>
      <c r="C265" s="7" t="s">
        <v>198</v>
      </c>
      <c r="D265" s="3" t="s">
        <v>1616</v>
      </c>
      <c r="E265" s="126">
        <v>1163.9628166666669</v>
      </c>
      <c r="F265" s="195">
        <v>97</v>
      </c>
      <c r="G265" s="35"/>
      <c r="H265" s="35"/>
      <c r="I265" s="35"/>
      <c r="J265" s="35"/>
      <c r="K265" s="44"/>
      <c r="L265" s="44"/>
      <c r="M265" s="44"/>
      <c r="N265" s="44"/>
      <c r="O265" s="44"/>
    </row>
    <row r="266" spans="1:15" s="2" customFormat="1" x14ac:dyDescent="0.25">
      <c r="A266" s="33">
        <v>43752</v>
      </c>
      <c r="B266" s="33">
        <f t="shared" si="6"/>
        <v>43752</v>
      </c>
      <c r="C266" s="7" t="s">
        <v>199</v>
      </c>
      <c r="D266" s="3" t="s">
        <v>809</v>
      </c>
      <c r="E266" s="126">
        <v>21.24</v>
      </c>
      <c r="F266" s="195">
        <v>1</v>
      </c>
      <c r="G266" s="35"/>
      <c r="H266" s="35"/>
      <c r="I266" s="35"/>
      <c r="J266" s="35"/>
      <c r="K266" s="44"/>
      <c r="L266" s="44"/>
      <c r="M266" s="44"/>
      <c r="N266" s="44"/>
      <c r="O266" s="44"/>
    </row>
    <row r="267" spans="1:15" s="2" customFormat="1" x14ac:dyDescent="0.25">
      <c r="A267" s="33">
        <v>43752</v>
      </c>
      <c r="B267" s="33">
        <f t="shared" si="6"/>
        <v>43752</v>
      </c>
      <c r="C267" s="7" t="s">
        <v>200</v>
      </c>
      <c r="D267" s="3" t="s">
        <v>810</v>
      </c>
      <c r="E267" s="126">
        <v>42.48</v>
      </c>
      <c r="F267" s="195">
        <v>2</v>
      </c>
      <c r="G267" s="35"/>
      <c r="H267" s="35"/>
      <c r="I267" s="35"/>
      <c r="J267" s="35"/>
      <c r="K267" s="44"/>
      <c r="L267" s="44"/>
      <c r="M267" s="44"/>
      <c r="N267" s="44"/>
      <c r="O267" s="44"/>
    </row>
    <row r="268" spans="1:15" s="2" customFormat="1" x14ac:dyDescent="0.25">
      <c r="A268" s="33">
        <v>43752</v>
      </c>
      <c r="B268" s="33">
        <f t="shared" si="6"/>
        <v>43752</v>
      </c>
      <c r="C268" s="7" t="s">
        <v>201</v>
      </c>
      <c r="D268" s="3" t="s">
        <v>281</v>
      </c>
      <c r="E268" s="126">
        <v>94.4</v>
      </c>
      <c r="F268" s="195">
        <v>1</v>
      </c>
      <c r="G268" s="35"/>
      <c r="H268" s="35"/>
      <c r="I268" s="35"/>
      <c r="J268" s="35"/>
      <c r="K268" s="44"/>
      <c r="L268" s="44"/>
      <c r="M268" s="44"/>
      <c r="N268" s="44"/>
      <c r="O268" s="44"/>
    </row>
    <row r="269" spans="1:15" s="2" customFormat="1" x14ac:dyDescent="0.25">
      <c r="A269" s="33">
        <v>43752</v>
      </c>
      <c r="B269" s="33">
        <f t="shared" si="6"/>
        <v>43752</v>
      </c>
      <c r="C269" s="7" t="s">
        <v>202</v>
      </c>
      <c r="D269" s="3" t="s">
        <v>281</v>
      </c>
      <c r="E269" s="126">
        <v>7.5755999999999997</v>
      </c>
      <c r="F269" s="195">
        <v>1</v>
      </c>
      <c r="G269" s="35"/>
      <c r="H269" s="35"/>
      <c r="I269" s="35"/>
      <c r="J269" s="35"/>
      <c r="K269" s="44"/>
      <c r="L269" s="44"/>
      <c r="M269" s="44"/>
      <c r="N269" s="44"/>
      <c r="O269" s="44"/>
    </row>
    <row r="270" spans="1:15" s="2" customFormat="1" x14ac:dyDescent="0.25">
      <c r="A270" s="33">
        <v>43752</v>
      </c>
      <c r="B270" s="33">
        <f t="shared" si="6"/>
        <v>43752</v>
      </c>
      <c r="C270" s="7" t="s">
        <v>203</v>
      </c>
      <c r="D270" s="3" t="s">
        <v>1617</v>
      </c>
      <c r="E270" s="126">
        <v>7.5755999999999997</v>
      </c>
      <c r="F270" s="195">
        <v>1</v>
      </c>
      <c r="G270" s="35"/>
      <c r="H270" s="35"/>
      <c r="I270" s="35"/>
      <c r="J270" s="35"/>
      <c r="K270" s="44"/>
      <c r="L270" s="44"/>
      <c r="M270" s="44"/>
      <c r="N270" s="44"/>
      <c r="O270" s="44"/>
    </row>
    <row r="271" spans="1:15" s="2" customFormat="1" x14ac:dyDescent="0.25">
      <c r="A271" s="33">
        <v>43752</v>
      </c>
      <c r="B271" s="33">
        <f t="shared" si="6"/>
        <v>43752</v>
      </c>
      <c r="C271" s="7" t="s">
        <v>204</v>
      </c>
      <c r="D271" s="3" t="s">
        <v>811</v>
      </c>
      <c r="E271" s="126">
        <v>25178.84</v>
      </c>
      <c r="F271" s="195">
        <v>94</v>
      </c>
      <c r="G271" s="35"/>
      <c r="H271" s="35"/>
      <c r="I271" s="35"/>
      <c r="J271" s="35"/>
      <c r="K271" s="44"/>
      <c r="L271" s="44"/>
      <c r="M271" s="44"/>
      <c r="N271" s="44"/>
      <c r="O271" s="44"/>
    </row>
    <row r="272" spans="1:15" s="2" customFormat="1" x14ac:dyDescent="0.25">
      <c r="A272" s="33">
        <v>43752</v>
      </c>
      <c r="B272" s="33">
        <f t="shared" si="6"/>
        <v>43752</v>
      </c>
      <c r="C272" s="7" t="s">
        <v>205</v>
      </c>
      <c r="D272" s="3" t="s">
        <v>1618</v>
      </c>
      <c r="E272" s="126">
        <v>6138.36</v>
      </c>
      <c r="F272" s="195">
        <v>17</v>
      </c>
      <c r="G272" s="35"/>
      <c r="H272" s="35"/>
      <c r="I272" s="35"/>
      <c r="J272" s="35"/>
      <c r="K272" s="44"/>
      <c r="L272" s="44"/>
      <c r="M272" s="44"/>
      <c r="N272" s="44"/>
      <c r="O272" s="44"/>
    </row>
    <row r="273" spans="1:15" s="2" customFormat="1" x14ac:dyDescent="0.25">
      <c r="A273" s="33">
        <v>44524</v>
      </c>
      <c r="B273" s="33">
        <f t="shared" si="6"/>
        <v>44524</v>
      </c>
      <c r="C273" s="7" t="s">
        <v>206</v>
      </c>
      <c r="D273" s="3" t="s">
        <v>812</v>
      </c>
      <c r="E273" s="126">
        <v>23.5764</v>
      </c>
      <c r="F273" s="195">
        <v>2</v>
      </c>
      <c r="G273" s="35"/>
      <c r="H273" s="35"/>
      <c r="I273" s="35"/>
      <c r="J273" s="35"/>
      <c r="K273" s="44"/>
      <c r="L273" s="44"/>
      <c r="M273" s="44"/>
      <c r="N273" s="44"/>
      <c r="O273" s="44"/>
    </row>
    <row r="274" spans="1:15" s="2" customFormat="1" x14ac:dyDescent="0.25">
      <c r="A274" s="33">
        <v>44524</v>
      </c>
      <c r="B274" s="33">
        <f t="shared" si="6"/>
        <v>44524</v>
      </c>
      <c r="C274" s="7" t="s">
        <v>207</v>
      </c>
      <c r="D274" s="3" t="s">
        <v>813</v>
      </c>
      <c r="E274" s="126">
        <v>165.03479999999999</v>
      </c>
      <c r="F274" s="195">
        <v>14</v>
      </c>
      <c r="G274" s="35"/>
      <c r="H274" s="35"/>
      <c r="I274" s="35"/>
      <c r="J274" s="35"/>
      <c r="K274" s="44"/>
      <c r="L274" s="44"/>
      <c r="M274" s="44"/>
      <c r="N274" s="44"/>
      <c r="O274" s="44"/>
    </row>
    <row r="275" spans="1:15" s="2" customFormat="1" x14ac:dyDescent="0.25">
      <c r="A275" s="33">
        <v>44524</v>
      </c>
      <c r="B275" s="33">
        <f t="shared" si="6"/>
        <v>44524</v>
      </c>
      <c r="C275" s="7" t="s">
        <v>208</v>
      </c>
      <c r="D275" s="3" t="s">
        <v>814</v>
      </c>
      <c r="E275" s="126">
        <v>117.88200000000001</v>
      </c>
      <c r="F275" s="195">
        <v>10</v>
      </c>
      <c r="G275" s="35"/>
      <c r="H275" s="35"/>
      <c r="I275" s="35"/>
      <c r="J275" s="35"/>
      <c r="K275" s="44"/>
      <c r="L275" s="44"/>
      <c r="M275" s="44"/>
      <c r="N275" s="44"/>
      <c r="O275" s="44"/>
    </row>
    <row r="276" spans="1:15" s="2" customFormat="1" x14ac:dyDescent="0.25">
      <c r="A276" s="33">
        <v>44524</v>
      </c>
      <c r="B276" s="33">
        <f t="shared" si="6"/>
        <v>44524</v>
      </c>
      <c r="C276" s="7" t="s">
        <v>209</v>
      </c>
      <c r="D276" s="3" t="s">
        <v>815</v>
      </c>
      <c r="E276" s="126">
        <v>11.7882</v>
      </c>
      <c r="F276" s="195">
        <v>1</v>
      </c>
      <c r="G276" s="35"/>
      <c r="H276" s="35"/>
      <c r="I276" s="35"/>
      <c r="J276" s="35"/>
      <c r="K276" s="44"/>
      <c r="L276" s="44"/>
      <c r="M276" s="44"/>
      <c r="N276" s="44"/>
      <c r="O276" s="44"/>
    </row>
    <row r="277" spans="1:15" s="2" customFormat="1" x14ac:dyDescent="0.25">
      <c r="A277" s="33">
        <v>44524</v>
      </c>
      <c r="B277" s="33">
        <f t="shared" si="6"/>
        <v>44524</v>
      </c>
      <c r="C277" s="7" t="s">
        <v>210</v>
      </c>
      <c r="D277" s="3" t="s">
        <v>816</v>
      </c>
      <c r="E277" s="126">
        <v>141.45839999999998</v>
      </c>
      <c r="F277" s="195">
        <v>12</v>
      </c>
      <c r="G277" s="35"/>
      <c r="H277" s="35"/>
      <c r="I277" s="35"/>
      <c r="J277" s="35"/>
      <c r="K277" s="44"/>
      <c r="L277" s="44"/>
      <c r="M277" s="44"/>
      <c r="N277" s="44"/>
      <c r="O277" s="44"/>
    </row>
    <row r="278" spans="1:15" s="2" customFormat="1" x14ac:dyDescent="0.25">
      <c r="A278" s="33">
        <v>44524</v>
      </c>
      <c r="B278" s="33">
        <f t="shared" si="6"/>
        <v>44524</v>
      </c>
      <c r="C278" s="7" t="s">
        <v>211</v>
      </c>
      <c r="D278" s="3" t="s">
        <v>817</v>
      </c>
      <c r="E278" s="126">
        <v>236.50739999999996</v>
      </c>
      <c r="F278" s="195">
        <v>17</v>
      </c>
      <c r="G278" s="35"/>
      <c r="H278" s="35"/>
      <c r="I278" s="35"/>
      <c r="J278" s="35"/>
      <c r="K278" s="44"/>
      <c r="L278" s="44"/>
      <c r="M278" s="44"/>
      <c r="N278" s="44"/>
      <c r="O278" s="44"/>
    </row>
    <row r="279" spans="1:15" s="2" customFormat="1" x14ac:dyDescent="0.25">
      <c r="A279" s="33">
        <v>44524</v>
      </c>
      <c r="B279" s="33">
        <f t="shared" si="6"/>
        <v>44524</v>
      </c>
      <c r="C279" s="7" t="s">
        <v>212</v>
      </c>
      <c r="D279" s="3" t="s">
        <v>818</v>
      </c>
      <c r="E279" s="126">
        <v>165.03479999999999</v>
      </c>
      <c r="F279" s="195">
        <v>14</v>
      </c>
      <c r="G279" s="35"/>
      <c r="H279" s="35"/>
      <c r="I279" s="35"/>
      <c r="J279" s="35"/>
      <c r="K279" s="44"/>
      <c r="L279" s="44"/>
      <c r="M279" s="44"/>
      <c r="N279" s="44"/>
      <c r="O279" s="44"/>
    </row>
    <row r="280" spans="1:15" s="2" customFormat="1" x14ac:dyDescent="0.25">
      <c r="A280" s="33">
        <v>44524</v>
      </c>
      <c r="B280" s="33">
        <f t="shared" si="6"/>
        <v>44524</v>
      </c>
      <c r="C280" s="7" t="s">
        <v>213</v>
      </c>
      <c r="D280" s="3" t="s">
        <v>819</v>
      </c>
      <c r="E280" s="126">
        <v>11.7882</v>
      </c>
      <c r="F280" s="195">
        <v>1</v>
      </c>
      <c r="G280" s="35"/>
      <c r="H280" s="35"/>
      <c r="I280" s="35"/>
      <c r="J280" s="35"/>
      <c r="K280" s="44"/>
      <c r="L280" s="44"/>
      <c r="M280" s="44"/>
      <c r="N280" s="44"/>
      <c r="O280" s="44"/>
    </row>
    <row r="281" spans="1:15" s="2" customFormat="1" x14ac:dyDescent="0.25">
      <c r="A281" s="33">
        <v>44524</v>
      </c>
      <c r="B281" s="33">
        <f t="shared" si="6"/>
        <v>44524</v>
      </c>
      <c r="C281" s="7" t="s">
        <v>214</v>
      </c>
      <c r="D281" s="3" t="s">
        <v>820</v>
      </c>
      <c r="E281" s="126">
        <v>11.7882</v>
      </c>
      <c r="F281" s="195">
        <v>1</v>
      </c>
      <c r="G281" s="35"/>
      <c r="H281" s="35"/>
      <c r="I281" s="35"/>
      <c r="J281" s="35"/>
      <c r="K281" s="44"/>
      <c r="L281" s="44"/>
      <c r="M281" s="44"/>
      <c r="N281" s="44"/>
      <c r="O281" s="44"/>
    </row>
    <row r="282" spans="1:15" s="2" customFormat="1" x14ac:dyDescent="0.25">
      <c r="A282" s="33">
        <v>45254</v>
      </c>
      <c r="B282" s="33">
        <f t="shared" si="6"/>
        <v>45254</v>
      </c>
      <c r="C282" s="7" t="s">
        <v>215</v>
      </c>
      <c r="D282" s="3" t="s">
        <v>820</v>
      </c>
      <c r="E282" s="126">
        <v>23.5764</v>
      </c>
      <c r="F282" s="195">
        <v>2</v>
      </c>
      <c r="G282" s="35"/>
      <c r="H282" s="35"/>
      <c r="I282" s="35"/>
      <c r="J282" s="35"/>
      <c r="K282" s="44"/>
      <c r="L282" s="44"/>
      <c r="M282" s="44"/>
      <c r="N282" s="44"/>
      <c r="O282" s="44"/>
    </row>
    <row r="283" spans="1:15" s="2" customFormat="1" x14ac:dyDescent="0.25">
      <c r="A283" s="33">
        <v>44524</v>
      </c>
      <c r="B283" s="33">
        <f t="shared" si="6"/>
        <v>44524</v>
      </c>
      <c r="C283" s="7" t="s">
        <v>216</v>
      </c>
      <c r="D283" s="3" t="s">
        <v>821</v>
      </c>
      <c r="E283" s="126">
        <v>94.305599999999998</v>
      </c>
      <c r="F283" s="195">
        <v>8</v>
      </c>
      <c r="G283" s="35"/>
      <c r="H283" s="35"/>
      <c r="I283" s="35"/>
      <c r="J283" s="35"/>
      <c r="K283" s="44"/>
      <c r="L283" s="44"/>
      <c r="M283" s="44"/>
      <c r="N283" s="44"/>
      <c r="O283" s="44"/>
    </row>
    <row r="284" spans="1:15" s="2" customFormat="1" x14ac:dyDescent="0.25">
      <c r="A284" s="33">
        <v>44524</v>
      </c>
      <c r="B284" s="33">
        <f t="shared" si="6"/>
        <v>44524</v>
      </c>
      <c r="C284" s="7" t="s">
        <v>217</v>
      </c>
      <c r="D284" s="3" t="s">
        <v>822</v>
      </c>
      <c r="E284" s="126">
        <v>11.7882</v>
      </c>
      <c r="F284" s="195">
        <v>1</v>
      </c>
      <c r="G284" s="35"/>
      <c r="H284" s="35"/>
      <c r="I284" s="35"/>
      <c r="J284" s="35"/>
      <c r="K284" s="44"/>
      <c r="L284" s="44"/>
      <c r="M284" s="44"/>
      <c r="N284" s="44"/>
      <c r="O284" s="44"/>
    </row>
    <row r="285" spans="1:15" s="2" customFormat="1" x14ac:dyDescent="0.25">
      <c r="A285" s="33">
        <v>44524</v>
      </c>
      <c r="B285" s="33">
        <f t="shared" si="6"/>
        <v>44524</v>
      </c>
      <c r="C285" s="7" t="s">
        <v>218</v>
      </c>
      <c r="D285" s="3" t="s">
        <v>823</v>
      </c>
      <c r="E285" s="126">
        <v>70.8</v>
      </c>
      <c r="F285" s="195">
        <v>4</v>
      </c>
      <c r="G285" s="35"/>
      <c r="H285" s="35"/>
      <c r="I285" s="35"/>
      <c r="J285" s="35"/>
      <c r="K285" s="44"/>
      <c r="L285" s="44"/>
      <c r="M285" s="44"/>
      <c r="N285" s="44"/>
      <c r="O285" s="44"/>
    </row>
    <row r="286" spans="1:15" s="2" customFormat="1" x14ac:dyDescent="0.25">
      <c r="A286" s="33">
        <v>43752</v>
      </c>
      <c r="B286" s="33">
        <f t="shared" si="6"/>
        <v>43752</v>
      </c>
      <c r="C286" s="7" t="s">
        <v>219</v>
      </c>
      <c r="D286" s="3" t="s">
        <v>1619</v>
      </c>
      <c r="E286" s="126">
        <v>338.21159999999998</v>
      </c>
      <c r="F286" s="195">
        <v>17</v>
      </c>
      <c r="G286" s="35"/>
      <c r="H286" s="35"/>
      <c r="I286" s="35"/>
      <c r="J286" s="35"/>
      <c r="K286" s="44"/>
      <c r="L286" s="44"/>
      <c r="M286" s="44"/>
      <c r="N286" s="44"/>
      <c r="O286" s="44"/>
    </row>
    <row r="287" spans="1:15" s="2" customFormat="1" x14ac:dyDescent="0.25">
      <c r="A287" s="33">
        <v>43752</v>
      </c>
      <c r="B287" s="33">
        <f t="shared" si="6"/>
        <v>43752</v>
      </c>
      <c r="C287" s="7" t="s">
        <v>220</v>
      </c>
      <c r="D287" s="3" t="s">
        <v>824</v>
      </c>
      <c r="E287" s="126">
        <v>168.36240000000001</v>
      </c>
      <c r="F287" s="195">
        <v>4</v>
      </c>
      <c r="G287" s="35"/>
      <c r="H287" s="35"/>
      <c r="I287" s="35"/>
      <c r="J287" s="35"/>
      <c r="K287" s="44"/>
      <c r="L287" s="44"/>
      <c r="M287" s="44"/>
      <c r="N287" s="44"/>
      <c r="O287" s="44"/>
    </row>
    <row r="288" spans="1:15" s="2" customFormat="1" x14ac:dyDescent="0.25">
      <c r="A288" s="33">
        <v>43752</v>
      </c>
      <c r="B288" s="33">
        <f t="shared" si="6"/>
        <v>43752</v>
      </c>
      <c r="C288" s="7" t="s">
        <v>221</v>
      </c>
      <c r="D288" s="3" t="s">
        <v>825</v>
      </c>
      <c r="E288" s="126">
        <v>84.181200000000004</v>
      </c>
      <c r="F288" s="195">
        <v>2</v>
      </c>
      <c r="G288" s="35"/>
      <c r="H288" s="35"/>
      <c r="I288" s="35"/>
      <c r="J288" s="35"/>
      <c r="K288" s="44"/>
      <c r="L288" s="44"/>
      <c r="M288" s="44"/>
      <c r="N288" s="44"/>
      <c r="O288" s="44"/>
    </row>
    <row r="289" spans="1:15" s="2" customFormat="1" x14ac:dyDescent="0.25">
      <c r="A289" s="33">
        <v>43752</v>
      </c>
      <c r="B289" s="33">
        <f t="shared" si="6"/>
        <v>43752</v>
      </c>
      <c r="C289" s="7" t="s">
        <v>222</v>
      </c>
      <c r="D289" s="3" t="s">
        <v>826</v>
      </c>
      <c r="E289" s="126">
        <v>84.181200000000004</v>
      </c>
      <c r="F289" s="69">
        <v>2</v>
      </c>
      <c r="G289" s="35"/>
      <c r="H289" s="35"/>
      <c r="I289" s="35"/>
      <c r="J289" s="35"/>
      <c r="K289" s="44"/>
      <c r="L289" s="44"/>
      <c r="M289" s="44"/>
      <c r="N289" s="44"/>
      <c r="O289" s="44"/>
    </row>
    <row r="290" spans="1:15" s="2" customFormat="1" x14ac:dyDescent="0.25">
      <c r="A290" s="33">
        <v>43752</v>
      </c>
      <c r="B290" s="33">
        <f t="shared" si="6"/>
        <v>43752</v>
      </c>
      <c r="C290" s="7" t="s">
        <v>223</v>
      </c>
      <c r="D290" s="3" t="s">
        <v>827</v>
      </c>
      <c r="E290" s="126">
        <v>210.453</v>
      </c>
      <c r="F290" s="69">
        <v>5</v>
      </c>
      <c r="G290" s="35"/>
      <c r="H290" s="35"/>
      <c r="I290" s="35"/>
      <c r="J290" s="35"/>
      <c r="K290" s="44"/>
      <c r="L290" s="44"/>
      <c r="M290" s="44"/>
      <c r="N290" s="44"/>
      <c r="O290" s="44"/>
    </row>
    <row r="291" spans="1:15" s="2" customFormat="1" x14ac:dyDescent="0.25">
      <c r="A291" s="33">
        <v>43752</v>
      </c>
      <c r="B291" s="33">
        <f t="shared" si="6"/>
        <v>43752</v>
      </c>
      <c r="C291" s="7" t="s">
        <v>224</v>
      </c>
      <c r="D291" s="3" t="s">
        <v>828</v>
      </c>
      <c r="E291" s="126">
        <v>126.27180000000001</v>
      </c>
      <c r="F291" s="69">
        <v>3</v>
      </c>
      <c r="G291" s="35"/>
      <c r="H291" s="35"/>
      <c r="I291" s="35"/>
      <c r="J291" s="35"/>
      <c r="K291" s="44"/>
      <c r="L291" s="44"/>
      <c r="M291" s="44"/>
      <c r="N291" s="44"/>
      <c r="O291" s="44"/>
    </row>
    <row r="292" spans="1:15" s="2" customFormat="1" x14ac:dyDescent="0.25">
      <c r="A292" s="33">
        <v>43752</v>
      </c>
      <c r="B292" s="33">
        <f t="shared" si="6"/>
        <v>43752</v>
      </c>
      <c r="C292" s="7" t="s">
        <v>225</v>
      </c>
      <c r="D292" s="3" t="s">
        <v>829</v>
      </c>
      <c r="E292" s="126">
        <v>84.181200000000004</v>
      </c>
      <c r="F292" s="195">
        <v>2</v>
      </c>
      <c r="G292" s="35"/>
      <c r="H292" s="35"/>
      <c r="I292" s="35"/>
      <c r="J292" s="35"/>
      <c r="K292" s="44"/>
      <c r="L292" s="44"/>
      <c r="M292" s="44"/>
      <c r="N292" s="44"/>
      <c r="O292" s="44"/>
    </row>
    <row r="293" spans="1:15" s="2" customFormat="1" x14ac:dyDescent="0.25">
      <c r="A293" s="33">
        <v>43752</v>
      </c>
      <c r="B293" s="33">
        <f t="shared" si="6"/>
        <v>43752</v>
      </c>
      <c r="C293" s="7" t="s">
        <v>226</v>
      </c>
      <c r="D293" s="3" t="s">
        <v>1620</v>
      </c>
      <c r="E293" s="126">
        <v>1062</v>
      </c>
      <c r="F293" s="195">
        <v>5</v>
      </c>
      <c r="G293" s="35"/>
      <c r="H293" s="35"/>
      <c r="I293" s="35"/>
      <c r="J293" s="35"/>
      <c r="K293" s="44"/>
      <c r="L293" s="44"/>
      <c r="M293" s="44"/>
      <c r="N293" s="44"/>
      <c r="O293" s="44"/>
    </row>
    <row r="294" spans="1:15" s="2" customFormat="1" x14ac:dyDescent="0.25">
      <c r="A294" s="33">
        <v>43752</v>
      </c>
      <c r="B294" s="33">
        <f t="shared" si="6"/>
        <v>43752</v>
      </c>
      <c r="C294" s="7" t="s">
        <v>227</v>
      </c>
      <c r="D294" s="3" t="s">
        <v>1548</v>
      </c>
      <c r="E294" s="126">
        <v>160.14960000000002</v>
      </c>
      <c r="F294" s="195">
        <v>3</v>
      </c>
      <c r="G294" s="35"/>
      <c r="H294" s="35"/>
      <c r="I294" s="35"/>
      <c r="J294" s="35"/>
      <c r="K294" s="44"/>
      <c r="L294" s="44"/>
      <c r="M294" s="44"/>
      <c r="N294" s="44"/>
      <c r="O294" s="44"/>
    </row>
    <row r="295" spans="1:15" s="2" customFormat="1" x14ac:dyDescent="0.25">
      <c r="A295" s="33">
        <v>43752</v>
      </c>
      <c r="B295" s="33">
        <f t="shared" si="6"/>
        <v>43752</v>
      </c>
      <c r="C295" s="7" t="s">
        <v>228</v>
      </c>
      <c r="D295" s="3" t="s">
        <v>1549</v>
      </c>
      <c r="E295" s="126">
        <v>112.0056</v>
      </c>
      <c r="F295" s="195">
        <v>1</v>
      </c>
      <c r="G295" s="35"/>
      <c r="H295" s="35"/>
      <c r="I295" s="35"/>
      <c r="J295" s="35"/>
      <c r="K295" s="44"/>
      <c r="L295" s="44"/>
      <c r="M295" s="44"/>
      <c r="N295" s="44"/>
      <c r="O295" s="44"/>
    </row>
    <row r="296" spans="1:15" s="2" customFormat="1" x14ac:dyDescent="0.25">
      <c r="A296" s="33">
        <v>43752</v>
      </c>
      <c r="B296" s="33">
        <f t="shared" si="6"/>
        <v>43752</v>
      </c>
      <c r="C296" s="7" t="s">
        <v>229</v>
      </c>
      <c r="D296" s="3" t="s">
        <v>830</v>
      </c>
      <c r="E296" s="126">
        <v>9640.8241999999991</v>
      </c>
      <c r="F296" s="195">
        <v>19</v>
      </c>
      <c r="G296" s="35"/>
      <c r="H296" s="35"/>
      <c r="I296" s="35"/>
      <c r="J296" s="35"/>
      <c r="K296" s="44"/>
      <c r="L296" s="44"/>
      <c r="M296" s="44"/>
      <c r="N296" s="44"/>
      <c r="O296" s="44"/>
    </row>
    <row r="297" spans="1:15" s="2" customFormat="1" x14ac:dyDescent="0.25">
      <c r="A297" s="33">
        <v>43752</v>
      </c>
      <c r="B297" s="33">
        <f t="shared" si="6"/>
        <v>43752</v>
      </c>
      <c r="C297" s="7" t="s">
        <v>230</v>
      </c>
      <c r="D297" s="3" t="s">
        <v>1550</v>
      </c>
      <c r="E297" s="126">
        <v>1995.0378000000001</v>
      </c>
      <c r="F297" s="195">
        <v>7</v>
      </c>
      <c r="G297" s="35"/>
      <c r="H297" s="35"/>
      <c r="I297" s="35"/>
      <c r="J297" s="35"/>
      <c r="K297" s="44"/>
      <c r="L297" s="44"/>
      <c r="M297" s="44"/>
      <c r="N297" s="44"/>
      <c r="O297" s="44"/>
    </row>
    <row r="298" spans="1:15" s="2" customFormat="1" x14ac:dyDescent="0.25">
      <c r="A298" s="33">
        <v>43752</v>
      </c>
      <c r="B298" s="33">
        <f t="shared" si="6"/>
        <v>43752</v>
      </c>
      <c r="C298" s="7" t="s">
        <v>231</v>
      </c>
      <c r="D298" s="3" t="s">
        <v>831</v>
      </c>
      <c r="E298" s="126">
        <v>171.00559999999999</v>
      </c>
      <c r="F298" s="195">
        <v>1</v>
      </c>
      <c r="G298" s="35"/>
      <c r="H298" s="35"/>
      <c r="I298" s="35"/>
      <c r="J298" s="35"/>
      <c r="K298" s="44"/>
      <c r="L298" s="44"/>
      <c r="M298" s="44"/>
      <c r="N298" s="44"/>
      <c r="O298" s="44"/>
    </row>
    <row r="299" spans="1:15" s="2" customFormat="1" x14ac:dyDescent="0.25">
      <c r="A299" s="33">
        <v>43752</v>
      </c>
      <c r="B299" s="33">
        <f t="shared" si="6"/>
        <v>43752</v>
      </c>
      <c r="C299" s="7" t="s">
        <v>232</v>
      </c>
      <c r="D299" s="3" t="s">
        <v>832</v>
      </c>
      <c r="E299" s="126">
        <v>42.48</v>
      </c>
      <c r="F299" s="195">
        <v>1</v>
      </c>
      <c r="G299" s="35"/>
      <c r="H299" s="35"/>
      <c r="I299" s="35"/>
      <c r="J299" s="35"/>
      <c r="K299" s="44"/>
      <c r="L299" s="44"/>
      <c r="M299" s="44"/>
      <c r="N299" s="44"/>
      <c r="O299" s="44"/>
    </row>
    <row r="300" spans="1:15" s="2" customFormat="1" x14ac:dyDescent="0.25">
      <c r="A300" s="33">
        <v>43752</v>
      </c>
      <c r="B300" s="33">
        <f t="shared" si="6"/>
        <v>43752</v>
      </c>
      <c r="C300" s="7" t="s">
        <v>54</v>
      </c>
      <c r="D300" s="3" t="s">
        <v>833</v>
      </c>
      <c r="E300" s="126">
        <v>4578.6360000000004</v>
      </c>
      <c r="F300" s="195">
        <v>174</v>
      </c>
      <c r="G300" s="35"/>
      <c r="H300" s="35"/>
      <c r="I300" s="35"/>
      <c r="J300" s="35"/>
      <c r="K300" s="44"/>
      <c r="L300" s="44"/>
      <c r="M300" s="44"/>
      <c r="N300" s="44"/>
      <c r="O300" s="44"/>
    </row>
    <row r="301" spans="1:15" s="2" customFormat="1" x14ac:dyDescent="0.25">
      <c r="A301" s="33">
        <v>43752</v>
      </c>
      <c r="B301" s="33">
        <f t="shared" si="6"/>
        <v>43752</v>
      </c>
      <c r="C301" s="7" t="s">
        <v>233</v>
      </c>
      <c r="D301" s="3" t="s">
        <v>834</v>
      </c>
      <c r="E301" s="126">
        <v>584.80799999999999</v>
      </c>
      <c r="F301" s="195">
        <v>7</v>
      </c>
      <c r="G301" s="35"/>
      <c r="H301" s="35"/>
      <c r="I301" s="35"/>
      <c r="J301" s="35"/>
      <c r="K301" s="44"/>
      <c r="L301" s="44"/>
      <c r="M301" s="44"/>
      <c r="N301" s="44"/>
      <c r="O301" s="44"/>
    </row>
    <row r="302" spans="1:15" s="2" customFormat="1" x14ac:dyDescent="0.25">
      <c r="A302" s="33">
        <v>43752</v>
      </c>
      <c r="B302" s="33">
        <f t="shared" si="6"/>
        <v>43752</v>
      </c>
      <c r="C302" s="7" t="s">
        <v>234</v>
      </c>
      <c r="D302" s="3" t="s">
        <v>834</v>
      </c>
      <c r="E302" s="126">
        <v>232.03519999999997</v>
      </c>
      <c r="F302" s="195">
        <v>8</v>
      </c>
      <c r="G302" s="35"/>
      <c r="H302" s="35"/>
      <c r="I302" s="35"/>
      <c r="J302" s="35"/>
      <c r="K302" s="44"/>
      <c r="L302" s="44"/>
      <c r="M302" s="44"/>
      <c r="N302" s="44"/>
      <c r="O302" s="44"/>
    </row>
    <row r="303" spans="1:15" s="2" customFormat="1" x14ac:dyDescent="0.25">
      <c r="A303" s="33">
        <v>43752</v>
      </c>
      <c r="B303" s="33">
        <f t="shared" si="6"/>
        <v>43752</v>
      </c>
      <c r="C303" s="7" t="s">
        <v>235</v>
      </c>
      <c r="D303" s="3" t="s">
        <v>835</v>
      </c>
      <c r="E303" s="126">
        <v>2407.1999999999998</v>
      </c>
      <c r="F303" s="195">
        <v>68</v>
      </c>
      <c r="G303" s="35"/>
      <c r="H303" s="35"/>
      <c r="I303" s="35"/>
      <c r="J303" s="35"/>
      <c r="K303" s="44"/>
      <c r="L303" s="44"/>
      <c r="M303" s="44"/>
      <c r="N303" s="44"/>
      <c r="O303" s="44"/>
    </row>
    <row r="304" spans="1:15" s="2" customFormat="1" x14ac:dyDescent="0.25">
      <c r="A304" s="33">
        <v>43752</v>
      </c>
      <c r="B304" s="33">
        <f t="shared" si="6"/>
        <v>43752</v>
      </c>
      <c r="C304" s="7" t="s">
        <v>236</v>
      </c>
      <c r="D304" s="3" t="s">
        <v>1621</v>
      </c>
      <c r="E304" s="126">
        <v>919.22</v>
      </c>
      <c r="F304" s="195">
        <v>38</v>
      </c>
      <c r="G304" s="35"/>
      <c r="H304" s="35"/>
      <c r="I304" s="35"/>
      <c r="J304" s="35"/>
      <c r="K304" s="44"/>
      <c r="L304" s="44"/>
      <c r="M304" s="44"/>
      <c r="N304" s="44"/>
      <c r="O304" s="44"/>
    </row>
    <row r="305" spans="1:15" s="2" customFormat="1" x14ac:dyDescent="0.25">
      <c r="A305" s="33">
        <v>43752</v>
      </c>
      <c r="B305" s="33">
        <f t="shared" si="6"/>
        <v>43752</v>
      </c>
      <c r="C305" s="7" t="s">
        <v>237</v>
      </c>
      <c r="D305" s="3" t="s">
        <v>836</v>
      </c>
      <c r="E305" s="126">
        <v>1274.3999999999999</v>
      </c>
      <c r="F305" s="195">
        <v>36</v>
      </c>
      <c r="G305" s="35"/>
      <c r="H305" s="35"/>
      <c r="I305" s="35"/>
      <c r="J305" s="35"/>
      <c r="K305" s="44"/>
      <c r="L305" s="44"/>
      <c r="M305" s="44"/>
      <c r="N305" s="44"/>
      <c r="O305" s="44"/>
    </row>
    <row r="306" spans="1:15" s="2" customFormat="1" x14ac:dyDescent="0.25">
      <c r="A306" s="33">
        <v>43752</v>
      </c>
      <c r="B306" s="33">
        <f t="shared" si="6"/>
        <v>43752</v>
      </c>
      <c r="C306" s="7" t="s">
        <v>238</v>
      </c>
      <c r="D306" s="3" t="s">
        <v>1622</v>
      </c>
      <c r="E306" s="126">
        <v>1859.9159999999999</v>
      </c>
      <c r="F306" s="195">
        <v>60</v>
      </c>
      <c r="G306" s="35"/>
      <c r="H306" s="35"/>
      <c r="I306" s="35"/>
      <c r="J306" s="35"/>
      <c r="K306" s="44"/>
      <c r="L306" s="44"/>
      <c r="M306" s="44"/>
      <c r="N306" s="44"/>
      <c r="O306" s="44"/>
    </row>
    <row r="307" spans="1:15" s="2" customFormat="1" x14ac:dyDescent="0.25">
      <c r="A307" s="33">
        <v>43752</v>
      </c>
      <c r="B307" s="33">
        <f t="shared" si="6"/>
        <v>43752</v>
      </c>
      <c r="C307" s="7" t="s">
        <v>239</v>
      </c>
      <c r="D307" s="3" t="s">
        <v>1623</v>
      </c>
      <c r="E307" s="126">
        <v>860.57400000000007</v>
      </c>
      <c r="F307" s="195">
        <v>30</v>
      </c>
      <c r="G307" s="35"/>
      <c r="H307" s="35"/>
      <c r="I307" s="35"/>
      <c r="J307" s="35"/>
      <c r="K307" s="44"/>
      <c r="L307" s="44"/>
      <c r="M307" s="44"/>
      <c r="N307" s="44"/>
      <c r="O307" s="44"/>
    </row>
    <row r="308" spans="1:15" s="2" customFormat="1" x14ac:dyDescent="0.25">
      <c r="A308" s="33">
        <v>43752</v>
      </c>
      <c r="B308" s="33">
        <f t="shared" si="6"/>
        <v>43752</v>
      </c>
      <c r="C308" s="7" t="s">
        <v>240</v>
      </c>
      <c r="D308" s="3" t="s">
        <v>837</v>
      </c>
      <c r="E308" s="126">
        <v>23.163399999999999</v>
      </c>
      <c r="F308" s="195">
        <v>1</v>
      </c>
      <c r="G308" s="35"/>
      <c r="H308" s="35"/>
      <c r="I308" s="35"/>
      <c r="J308" s="35"/>
      <c r="K308" s="44"/>
      <c r="L308" s="44"/>
      <c r="M308" s="44"/>
      <c r="N308" s="44"/>
      <c r="O308" s="44"/>
    </row>
    <row r="309" spans="1:15" s="2" customFormat="1" x14ac:dyDescent="0.25">
      <c r="A309" s="33">
        <v>43752</v>
      </c>
      <c r="B309" s="33">
        <f t="shared" si="6"/>
        <v>43752</v>
      </c>
      <c r="C309" s="7" t="s">
        <v>241</v>
      </c>
      <c r="D309" s="3" t="s">
        <v>838</v>
      </c>
      <c r="E309" s="126">
        <v>141.6</v>
      </c>
      <c r="F309" s="195">
        <v>8</v>
      </c>
      <c r="G309" s="35"/>
      <c r="H309" s="35"/>
      <c r="I309" s="35"/>
      <c r="J309" s="35"/>
      <c r="K309" s="44"/>
      <c r="L309" s="44"/>
      <c r="M309" s="44"/>
      <c r="N309" s="44"/>
      <c r="O309" s="44"/>
    </row>
    <row r="310" spans="1:15" s="2" customFormat="1" x14ac:dyDescent="0.25">
      <c r="A310" s="33">
        <v>43752</v>
      </c>
      <c r="B310" s="33">
        <f t="shared" si="6"/>
        <v>43752</v>
      </c>
      <c r="C310" s="7" t="s">
        <v>242</v>
      </c>
      <c r="D310" s="3" t="s">
        <v>839</v>
      </c>
      <c r="E310" s="126">
        <v>159.29999999999998</v>
      </c>
      <c r="F310" s="195">
        <v>9</v>
      </c>
      <c r="G310" s="35"/>
      <c r="H310" s="35"/>
      <c r="I310" s="35"/>
      <c r="J310" s="35"/>
      <c r="K310" s="44"/>
      <c r="L310" s="44"/>
      <c r="M310" s="44"/>
      <c r="N310" s="44"/>
      <c r="O310" s="44"/>
    </row>
    <row r="311" spans="1:15" s="2" customFormat="1" x14ac:dyDescent="0.25">
      <c r="A311" s="33">
        <v>43752</v>
      </c>
      <c r="B311" s="33">
        <f t="shared" si="6"/>
        <v>43752</v>
      </c>
      <c r="C311" s="7" t="s">
        <v>243</v>
      </c>
      <c r="D311" s="3" t="s">
        <v>1624</v>
      </c>
      <c r="E311" s="126">
        <v>177</v>
      </c>
      <c r="F311" s="195">
        <v>5</v>
      </c>
      <c r="G311" s="35"/>
      <c r="H311" s="35"/>
      <c r="I311" s="35"/>
      <c r="J311" s="35"/>
      <c r="K311" s="44"/>
      <c r="L311" s="44"/>
      <c r="M311" s="44"/>
      <c r="N311" s="44"/>
      <c r="O311" s="44"/>
    </row>
    <row r="312" spans="1:15" s="2" customFormat="1" x14ac:dyDescent="0.25">
      <c r="A312" s="33">
        <v>43752</v>
      </c>
      <c r="B312" s="33">
        <f t="shared" si="6"/>
        <v>43752</v>
      </c>
      <c r="C312" s="7" t="s">
        <v>244</v>
      </c>
      <c r="D312" s="3" t="s">
        <v>1625</v>
      </c>
      <c r="E312" s="126">
        <v>48.8048</v>
      </c>
      <c r="F312" s="195">
        <v>4</v>
      </c>
      <c r="G312" s="35"/>
      <c r="H312" s="35"/>
      <c r="I312" s="35"/>
      <c r="J312" s="35"/>
      <c r="K312" s="44"/>
      <c r="L312" s="44"/>
      <c r="M312" s="44"/>
      <c r="N312" s="44"/>
      <c r="O312" s="44"/>
    </row>
    <row r="313" spans="1:15" s="2" customFormat="1" x14ac:dyDescent="0.25">
      <c r="A313" s="33">
        <v>43752</v>
      </c>
      <c r="B313" s="33">
        <f t="shared" si="6"/>
        <v>43752</v>
      </c>
      <c r="C313" s="7" t="s">
        <v>245</v>
      </c>
      <c r="D313" s="3" t="s">
        <v>290</v>
      </c>
      <c r="E313" s="126">
        <v>265.5</v>
      </c>
      <c r="F313" s="195">
        <v>9</v>
      </c>
      <c r="G313" s="35"/>
      <c r="H313" s="35"/>
      <c r="I313" s="35"/>
      <c r="J313" s="35"/>
      <c r="K313" s="44"/>
      <c r="L313" s="44"/>
      <c r="M313" s="44"/>
      <c r="N313" s="44"/>
      <c r="O313" s="44"/>
    </row>
    <row r="314" spans="1:15" s="2" customFormat="1" ht="31.5" x14ac:dyDescent="0.25">
      <c r="A314" s="33">
        <v>43752</v>
      </c>
      <c r="B314" s="33">
        <f t="shared" si="6"/>
        <v>43752</v>
      </c>
      <c r="C314" s="7" t="s">
        <v>246</v>
      </c>
      <c r="D314" s="3" t="s">
        <v>1626</v>
      </c>
      <c r="E314" s="126">
        <v>515.98351666666667</v>
      </c>
      <c r="F314" s="195">
        <v>43</v>
      </c>
      <c r="G314" s="35"/>
      <c r="H314" s="35"/>
      <c r="I314" s="35"/>
      <c r="J314" s="35"/>
      <c r="K314" s="44"/>
      <c r="L314" s="44"/>
      <c r="M314" s="44"/>
      <c r="N314" s="44"/>
      <c r="O314" s="44"/>
    </row>
    <row r="315" spans="1:15" s="2" customFormat="1" ht="31.5" x14ac:dyDescent="0.25">
      <c r="A315" s="33">
        <v>43752</v>
      </c>
      <c r="B315" s="33">
        <f t="shared" si="6"/>
        <v>43752</v>
      </c>
      <c r="C315" s="7" t="s">
        <v>247</v>
      </c>
      <c r="D315" s="3" t="s">
        <v>1627</v>
      </c>
      <c r="E315" s="126">
        <v>575.98160000000007</v>
      </c>
      <c r="F315" s="195">
        <v>48</v>
      </c>
      <c r="G315" s="35"/>
      <c r="H315" s="35"/>
      <c r="I315" s="35"/>
      <c r="J315" s="35"/>
      <c r="K315" s="44"/>
      <c r="L315" s="44"/>
      <c r="M315" s="44"/>
      <c r="N315" s="44"/>
      <c r="O315" s="44"/>
    </row>
    <row r="316" spans="1:15" s="2" customFormat="1" ht="31.5" x14ac:dyDescent="0.25">
      <c r="A316" s="33">
        <v>43752</v>
      </c>
      <c r="B316" s="33">
        <f t="shared" si="6"/>
        <v>43752</v>
      </c>
      <c r="C316" s="7" t="s">
        <v>248</v>
      </c>
      <c r="D316" s="3" t="s">
        <v>1628</v>
      </c>
      <c r="E316" s="126">
        <v>143.99540000000002</v>
      </c>
      <c r="F316" s="195">
        <v>12</v>
      </c>
      <c r="G316" s="35"/>
      <c r="H316" s="35"/>
      <c r="I316" s="35"/>
      <c r="J316" s="35"/>
      <c r="K316" s="44"/>
      <c r="L316" s="44"/>
      <c r="M316" s="44"/>
      <c r="N316" s="44"/>
      <c r="O316" s="44"/>
    </row>
    <row r="317" spans="1:15" s="2" customFormat="1" ht="31.5" x14ac:dyDescent="0.25">
      <c r="A317" s="33">
        <v>43752</v>
      </c>
      <c r="B317" s="33">
        <f t="shared" si="6"/>
        <v>43752</v>
      </c>
      <c r="C317" s="7" t="s">
        <v>249</v>
      </c>
      <c r="D317" s="3" t="s">
        <v>1551</v>
      </c>
      <c r="E317" s="126">
        <v>575.98160000000007</v>
      </c>
      <c r="F317" s="195">
        <v>48</v>
      </c>
      <c r="G317" s="35"/>
      <c r="H317" s="35"/>
      <c r="I317" s="35"/>
      <c r="J317" s="35"/>
      <c r="K317" s="44"/>
      <c r="L317" s="44"/>
      <c r="M317" s="44"/>
      <c r="N317" s="44"/>
      <c r="O317" s="44"/>
    </row>
    <row r="318" spans="1:15" s="2" customFormat="1" x14ac:dyDescent="0.25">
      <c r="A318" s="33">
        <v>43752</v>
      </c>
      <c r="B318" s="33">
        <f t="shared" si="6"/>
        <v>43752</v>
      </c>
      <c r="C318" s="7" t="s">
        <v>250</v>
      </c>
      <c r="D318" s="3" t="s">
        <v>840</v>
      </c>
      <c r="E318" s="126">
        <v>207.4204</v>
      </c>
      <c r="F318" s="195">
        <v>17</v>
      </c>
      <c r="G318" s="35"/>
      <c r="H318" s="35"/>
      <c r="I318" s="35"/>
      <c r="J318" s="35"/>
      <c r="K318" s="44"/>
      <c r="L318" s="44"/>
      <c r="M318" s="44"/>
      <c r="N318" s="44"/>
      <c r="O318" s="44"/>
    </row>
    <row r="319" spans="1:15" s="2" customFormat="1" ht="31.5" x14ac:dyDescent="0.25">
      <c r="A319" s="33">
        <v>43752</v>
      </c>
      <c r="B319" s="33">
        <f t="shared" si="6"/>
        <v>43752</v>
      </c>
      <c r="C319" s="7" t="s">
        <v>251</v>
      </c>
      <c r="D319" s="3" t="s">
        <v>1629</v>
      </c>
      <c r="E319" s="126">
        <v>863.97240000000011</v>
      </c>
      <c r="F319" s="195">
        <v>72</v>
      </c>
      <c r="G319" s="35"/>
      <c r="H319" s="35"/>
      <c r="I319" s="35"/>
      <c r="J319" s="35"/>
      <c r="K319" s="44"/>
      <c r="L319" s="44"/>
      <c r="M319" s="44"/>
      <c r="N319" s="44"/>
      <c r="O319" s="44"/>
    </row>
    <row r="320" spans="1:15" s="2" customFormat="1" x14ac:dyDescent="0.25">
      <c r="A320" s="33">
        <v>44524</v>
      </c>
      <c r="B320" s="33">
        <f t="shared" si="6"/>
        <v>44524</v>
      </c>
      <c r="C320" s="7" t="s">
        <v>252</v>
      </c>
      <c r="D320" s="3" t="s">
        <v>841</v>
      </c>
      <c r="E320" s="126">
        <v>146.4144</v>
      </c>
      <c r="F320" s="195">
        <v>12</v>
      </c>
      <c r="G320" s="35"/>
      <c r="H320" s="35"/>
      <c r="I320" s="35"/>
      <c r="J320" s="35"/>
      <c r="K320" s="44"/>
      <c r="L320" s="44"/>
      <c r="M320" s="44"/>
      <c r="N320" s="44"/>
      <c r="O320" s="44"/>
    </row>
    <row r="321" spans="1:15" s="2" customFormat="1" x14ac:dyDescent="0.25">
      <c r="A321" s="33">
        <v>44524</v>
      </c>
      <c r="B321" s="33">
        <f t="shared" si="6"/>
        <v>44524</v>
      </c>
      <c r="C321" s="7" t="s">
        <v>253</v>
      </c>
      <c r="D321" s="3" t="s">
        <v>842</v>
      </c>
      <c r="E321" s="126">
        <v>24.4024</v>
      </c>
      <c r="F321" s="195">
        <v>2</v>
      </c>
      <c r="G321" s="35"/>
      <c r="H321" s="35"/>
      <c r="I321" s="35"/>
      <c r="J321" s="35"/>
      <c r="K321" s="44"/>
      <c r="L321" s="44"/>
      <c r="M321" s="44"/>
      <c r="N321" s="44"/>
      <c r="O321" s="44"/>
    </row>
    <row r="322" spans="1:15" s="2" customFormat="1" x14ac:dyDescent="0.25">
      <c r="A322" s="33">
        <v>44524</v>
      </c>
      <c r="B322" s="33">
        <f t="shared" si="6"/>
        <v>44524</v>
      </c>
      <c r="C322" s="7" t="s">
        <v>254</v>
      </c>
      <c r="D322" s="3" t="s">
        <v>843</v>
      </c>
      <c r="E322" s="126">
        <v>158.6156</v>
      </c>
      <c r="F322" s="195">
        <v>13</v>
      </c>
      <c r="G322" s="35"/>
      <c r="H322" s="35"/>
      <c r="I322" s="35"/>
      <c r="J322" s="35"/>
      <c r="K322" s="44"/>
      <c r="L322" s="44"/>
      <c r="M322" s="44"/>
      <c r="N322" s="44"/>
      <c r="O322" s="44"/>
    </row>
    <row r="323" spans="1:15" s="2" customFormat="1" x14ac:dyDescent="0.25">
      <c r="A323" s="33">
        <v>44524</v>
      </c>
      <c r="B323" s="33">
        <f t="shared" si="6"/>
        <v>44524</v>
      </c>
      <c r="C323" s="7" t="s">
        <v>255</v>
      </c>
      <c r="D323" s="3" t="s">
        <v>282</v>
      </c>
      <c r="E323" s="126">
        <v>85.4084</v>
      </c>
      <c r="F323" s="195">
        <v>7</v>
      </c>
      <c r="G323" s="35"/>
      <c r="H323" s="35"/>
      <c r="I323" s="35"/>
      <c r="J323" s="35"/>
      <c r="K323" s="44"/>
      <c r="L323" s="44"/>
      <c r="M323" s="44"/>
      <c r="N323" s="44"/>
      <c r="O323" s="44"/>
    </row>
    <row r="324" spans="1:15" s="2" customFormat="1" x14ac:dyDescent="0.25">
      <c r="A324" s="33">
        <v>44524</v>
      </c>
      <c r="B324" s="33">
        <f t="shared" si="6"/>
        <v>44524</v>
      </c>
      <c r="C324" s="7" t="s">
        <v>256</v>
      </c>
      <c r="D324" s="3" t="s">
        <v>291</v>
      </c>
      <c r="E324" s="126">
        <v>236</v>
      </c>
      <c r="F324" s="195">
        <v>8</v>
      </c>
      <c r="G324" s="35"/>
      <c r="H324" s="35"/>
      <c r="I324" s="35"/>
      <c r="J324" s="35"/>
      <c r="K324" s="44"/>
      <c r="L324" s="44"/>
      <c r="M324" s="44"/>
      <c r="N324" s="44"/>
      <c r="O324" s="44"/>
    </row>
    <row r="325" spans="1:15" s="2" customFormat="1" x14ac:dyDescent="0.25">
      <c r="A325" s="33">
        <v>43752</v>
      </c>
      <c r="B325" s="33">
        <f t="shared" si="2"/>
        <v>43752</v>
      </c>
      <c r="C325" s="7" t="s">
        <v>257</v>
      </c>
      <c r="D325" s="3" t="s">
        <v>844</v>
      </c>
      <c r="E325" s="126">
        <v>73.2072</v>
      </c>
      <c r="F325" s="195">
        <v>6</v>
      </c>
      <c r="G325" s="35"/>
      <c r="H325" s="35"/>
      <c r="I325" s="35"/>
      <c r="J325" s="35"/>
      <c r="K325" s="44"/>
      <c r="L325" s="44"/>
      <c r="M325" s="44"/>
      <c r="N325" s="44"/>
      <c r="O325" s="44"/>
    </row>
    <row r="326" spans="1:15" s="2" customFormat="1" x14ac:dyDescent="0.25">
      <c r="A326" s="33">
        <v>43752</v>
      </c>
      <c r="B326" s="33">
        <f t="shared" si="2"/>
        <v>43752</v>
      </c>
      <c r="C326" s="7" t="s">
        <v>258</v>
      </c>
      <c r="D326" s="3" t="s">
        <v>283</v>
      </c>
      <c r="E326" s="126">
        <v>82.6</v>
      </c>
      <c r="F326" s="195">
        <v>2</v>
      </c>
      <c r="G326" s="35"/>
      <c r="H326" s="35"/>
      <c r="I326" s="35"/>
      <c r="J326" s="35"/>
      <c r="K326" s="44"/>
      <c r="L326" s="44"/>
      <c r="M326" s="44"/>
      <c r="N326" s="44"/>
      <c r="O326" s="44"/>
    </row>
    <row r="327" spans="1:15" s="2" customFormat="1" x14ac:dyDescent="0.25">
      <c r="A327" s="33">
        <v>43752</v>
      </c>
      <c r="B327" s="33">
        <f t="shared" si="2"/>
        <v>43752</v>
      </c>
      <c r="C327" s="7" t="s">
        <v>259</v>
      </c>
      <c r="D327" s="3" t="s">
        <v>283</v>
      </c>
      <c r="E327" s="126">
        <v>714.98559999999998</v>
      </c>
      <c r="F327" s="195">
        <v>28</v>
      </c>
      <c r="G327" s="35"/>
      <c r="H327" s="35"/>
      <c r="I327" s="35"/>
      <c r="J327" s="35"/>
      <c r="K327" s="44"/>
      <c r="L327" s="44"/>
      <c r="M327" s="44"/>
      <c r="N327" s="44"/>
      <c r="O327" s="44"/>
    </row>
    <row r="328" spans="1:15" s="2" customFormat="1" x14ac:dyDescent="0.25">
      <c r="A328" s="33">
        <v>44524</v>
      </c>
      <c r="B328" s="33">
        <f t="shared" si="2"/>
        <v>44524</v>
      </c>
      <c r="C328" s="7" t="s">
        <v>260</v>
      </c>
      <c r="D328" s="3" t="s">
        <v>1630</v>
      </c>
      <c r="E328" s="126">
        <v>59.991200000000006</v>
      </c>
      <c r="F328" s="195">
        <v>1</v>
      </c>
      <c r="G328" s="35"/>
      <c r="H328" s="35"/>
      <c r="I328" s="35"/>
      <c r="J328" s="35"/>
      <c r="K328" s="44"/>
      <c r="L328" s="44"/>
      <c r="M328" s="44"/>
      <c r="N328" s="44"/>
      <c r="O328" s="44"/>
    </row>
    <row r="329" spans="1:15" s="2" customFormat="1" x14ac:dyDescent="0.25">
      <c r="A329" s="33">
        <v>44524</v>
      </c>
      <c r="B329" s="33">
        <f t="shared" si="2"/>
        <v>44524</v>
      </c>
      <c r="C329" s="7" t="s">
        <v>261</v>
      </c>
      <c r="D329" s="3" t="s">
        <v>1552</v>
      </c>
      <c r="E329" s="126">
        <v>6104.848</v>
      </c>
      <c r="F329" s="195">
        <v>29</v>
      </c>
      <c r="G329" s="35"/>
      <c r="H329" s="35"/>
      <c r="I329" s="35"/>
      <c r="J329" s="35"/>
      <c r="K329" s="44"/>
      <c r="L329" s="44"/>
      <c r="M329" s="44"/>
      <c r="N329" s="44"/>
      <c r="O329" s="44"/>
    </row>
    <row r="330" spans="1:15" s="2" customFormat="1" x14ac:dyDescent="0.25">
      <c r="A330" s="33">
        <v>44524</v>
      </c>
      <c r="B330" s="33">
        <f t="shared" si="2"/>
        <v>44524</v>
      </c>
      <c r="C330" s="7" t="s">
        <v>262</v>
      </c>
      <c r="D330" s="3" t="s">
        <v>284</v>
      </c>
      <c r="E330" s="126">
        <v>213.0136</v>
      </c>
      <c r="F330" s="195">
        <v>2</v>
      </c>
      <c r="G330" s="35"/>
      <c r="H330" s="35"/>
      <c r="I330" s="35"/>
      <c r="J330" s="35"/>
      <c r="K330" s="44"/>
      <c r="L330" s="44"/>
      <c r="M330" s="44"/>
      <c r="N330" s="44"/>
      <c r="O330" s="44"/>
    </row>
    <row r="331" spans="1:15" s="2" customFormat="1" x14ac:dyDescent="0.25">
      <c r="A331" s="33">
        <v>44524</v>
      </c>
      <c r="B331" s="33">
        <f t="shared" si="2"/>
        <v>44524</v>
      </c>
      <c r="C331" s="7" t="s">
        <v>263</v>
      </c>
      <c r="D331" s="3" t="s">
        <v>845</v>
      </c>
      <c r="E331" s="126">
        <v>49.559999999999995</v>
      </c>
      <c r="F331" s="195">
        <v>30</v>
      </c>
      <c r="G331" s="35"/>
      <c r="H331" s="35"/>
      <c r="I331" s="35"/>
      <c r="J331" s="35"/>
      <c r="K331" s="44"/>
      <c r="L331" s="44"/>
      <c r="M331" s="44"/>
      <c r="N331" s="44"/>
      <c r="O331" s="44"/>
    </row>
    <row r="332" spans="1:15" s="2" customFormat="1" x14ac:dyDescent="0.25">
      <c r="A332" s="33">
        <v>44524</v>
      </c>
      <c r="B332" s="33">
        <f t="shared" si="2"/>
        <v>44524</v>
      </c>
      <c r="C332" s="7" t="s">
        <v>264</v>
      </c>
      <c r="D332" s="3" t="s">
        <v>1631</v>
      </c>
      <c r="E332" s="126">
        <v>5399.9631999999992</v>
      </c>
      <c r="F332" s="195">
        <v>4000</v>
      </c>
      <c r="G332" s="35"/>
      <c r="H332" s="35"/>
      <c r="I332" s="35"/>
      <c r="J332" s="35"/>
      <c r="K332" s="44"/>
      <c r="L332" s="44"/>
      <c r="M332" s="44"/>
      <c r="N332" s="44"/>
      <c r="O332" s="44"/>
    </row>
    <row r="333" spans="1:15" s="2" customFormat="1" x14ac:dyDescent="0.25">
      <c r="A333" s="33">
        <v>44524</v>
      </c>
      <c r="B333" s="33">
        <f t="shared" si="2"/>
        <v>44524</v>
      </c>
      <c r="C333" s="7" t="s">
        <v>265</v>
      </c>
      <c r="D333" s="3" t="s">
        <v>846</v>
      </c>
      <c r="E333" s="126">
        <v>512.94600000000003</v>
      </c>
      <c r="F333" s="195">
        <v>414</v>
      </c>
      <c r="G333" s="35"/>
      <c r="H333" s="35"/>
      <c r="I333" s="35"/>
      <c r="J333" s="35"/>
      <c r="K333" s="44"/>
      <c r="L333" s="44"/>
      <c r="M333" s="44"/>
      <c r="N333" s="44"/>
      <c r="O333" s="44"/>
    </row>
    <row r="334" spans="1:15" s="2" customFormat="1" x14ac:dyDescent="0.25">
      <c r="A334" s="33">
        <v>44524</v>
      </c>
      <c r="B334" s="33">
        <f t="shared" si="2"/>
        <v>44524</v>
      </c>
      <c r="C334" s="7" t="s">
        <v>266</v>
      </c>
      <c r="D334" s="3" t="s">
        <v>1632</v>
      </c>
      <c r="E334" s="126">
        <v>7003.0160920000008</v>
      </c>
      <c r="F334" s="195">
        <v>1490</v>
      </c>
      <c r="G334" s="35"/>
      <c r="H334" s="35"/>
      <c r="I334" s="35"/>
      <c r="J334" s="35"/>
      <c r="K334" s="44"/>
      <c r="L334" s="44"/>
      <c r="M334" s="44"/>
      <c r="N334" s="44"/>
      <c r="O334" s="44"/>
    </row>
    <row r="335" spans="1:15" s="2" customFormat="1" x14ac:dyDescent="0.25">
      <c r="A335" s="33">
        <v>44524</v>
      </c>
      <c r="B335" s="33">
        <f t="shared" si="2"/>
        <v>44524</v>
      </c>
      <c r="C335" s="7" t="s">
        <v>267</v>
      </c>
      <c r="D335" s="3" t="s">
        <v>1633</v>
      </c>
      <c r="E335" s="126">
        <v>2415.8043239999997</v>
      </c>
      <c r="F335" s="195">
        <v>470</v>
      </c>
      <c r="G335" s="35"/>
      <c r="H335" s="35"/>
      <c r="I335" s="35"/>
      <c r="J335" s="35"/>
      <c r="K335" s="44"/>
      <c r="L335" s="44"/>
      <c r="M335" s="44"/>
      <c r="N335" s="44"/>
      <c r="O335" s="44"/>
    </row>
    <row r="336" spans="1:15" s="2" customFormat="1" x14ac:dyDescent="0.25">
      <c r="A336" s="33">
        <v>44524</v>
      </c>
      <c r="B336" s="33">
        <f t="shared" si="2"/>
        <v>44524</v>
      </c>
      <c r="C336" s="7" t="s">
        <v>268</v>
      </c>
      <c r="D336" s="3" t="s">
        <v>1634</v>
      </c>
      <c r="E336" s="126">
        <v>2938.7977879999999</v>
      </c>
      <c r="F336" s="195">
        <v>395</v>
      </c>
      <c r="G336" s="35"/>
      <c r="H336" s="35"/>
      <c r="I336" s="35"/>
      <c r="J336" s="35"/>
      <c r="K336" s="44"/>
      <c r="L336" s="44"/>
      <c r="M336" s="44"/>
      <c r="N336" s="44"/>
      <c r="O336" s="44"/>
    </row>
    <row r="337" spans="1:15" s="2" customFormat="1" x14ac:dyDescent="0.25">
      <c r="A337" s="33">
        <v>44524</v>
      </c>
      <c r="B337" s="33">
        <f t="shared" si="2"/>
        <v>44524</v>
      </c>
      <c r="C337" s="7" t="s">
        <v>269</v>
      </c>
      <c r="D337" s="3" t="s">
        <v>847</v>
      </c>
      <c r="E337" s="126">
        <v>2187.8969999999999</v>
      </c>
      <c r="F337" s="195">
        <v>789</v>
      </c>
      <c r="G337" s="35"/>
      <c r="H337" s="35"/>
      <c r="I337" s="35"/>
      <c r="J337" s="35"/>
      <c r="K337" s="44"/>
      <c r="L337" s="44"/>
      <c r="M337" s="44"/>
      <c r="N337" s="44"/>
      <c r="O337" s="44"/>
    </row>
    <row r="338" spans="1:15" s="2" customFormat="1" x14ac:dyDescent="0.25">
      <c r="A338" s="33">
        <v>44524</v>
      </c>
      <c r="B338" s="33">
        <f t="shared" si="2"/>
        <v>44524</v>
      </c>
      <c r="C338" s="7" t="s">
        <v>270</v>
      </c>
      <c r="D338" s="3" t="s">
        <v>848</v>
      </c>
      <c r="E338" s="126">
        <v>384.72719999999993</v>
      </c>
      <c r="F338" s="195">
        <v>114</v>
      </c>
      <c r="G338" s="35"/>
      <c r="H338" s="35"/>
      <c r="I338" s="35"/>
      <c r="J338" s="35"/>
      <c r="K338" s="44"/>
      <c r="L338" s="44"/>
      <c r="M338" s="44"/>
      <c r="N338" s="44"/>
      <c r="O338" s="44"/>
    </row>
    <row r="339" spans="1:15" s="2" customFormat="1" x14ac:dyDescent="0.25">
      <c r="A339" s="33">
        <v>44524</v>
      </c>
      <c r="B339" s="33">
        <f t="shared" si="2"/>
        <v>44524</v>
      </c>
      <c r="C339" s="7" t="s">
        <v>271</v>
      </c>
      <c r="D339" s="3" t="s">
        <v>849</v>
      </c>
      <c r="E339" s="126">
        <v>195.8682</v>
      </c>
      <c r="F339" s="195">
        <v>33</v>
      </c>
      <c r="G339" s="35"/>
      <c r="H339" s="35"/>
      <c r="I339" s="35"/>
      <c r="J339" s="35"/>
      <c r="K339" s="44"/>
      <c r="L339" s="44"/>
      <c r="M339" s="44"/>
      <c r="N339" s="44"/>
      <c r="O339" s="44"/>
    </row>
    <row r="340" spans="1:15" s="2" customFormat="1" x14ac:dyDescent="0.25">
      <c r="A340" s="33">
        <v>44524</v>
      </c>
      <c r="B340" s="33">
        <f t="shared" si="2"/>
        <v>44524</v>
      </c>
      <c r="C340" s="7" t="s">
        <v>272</v>
      </c>
      <c r="D340" s="3" t="s">
        <v>1635</v>
      </c>
      <c r="E340" s="126">
        <v>354</v>
      </c>
      <c r="F340" s="195">
        <v>6</v>
      </c>
      <c r="G340" s="35"/>
      <c r="H340" s="35"/>
      <c r="I340" s="35"/>
      <c r="J340" s="35"/>
      <c r="K340" s="44"/>
      <c r="L340" s="44"/>
      <c r="M340" s="44"/>
      <c r="N340" s="44"/>
      <c r="O340" s="44"/>
    </row>
    <row r="341" spans="1:15" s="2" customFormat="1" x14ac:dyDescent="0.25">
      <c r="A341" s="33">
        <v>43752</v>
      </c>
      <c r="B341" s="33">
        <f t="shared" si="2"/>
        <v>43752</v>
      </c>
      <c r="C341" s="7" t="s">
        <v>273</v>
      </c>
      <c r="D341" s="3" t="s">
        <v>850</v>
      </c>
      <c r="E341" s="126">
        <v>254.88</v>
      </c>
      <c r="F341" s="195">
        <v>9</v>
      </c>
      <c r="G341" s="35"/>
      <c r="H341" s="35"/>
      <c r="I341" s="35"/>
      <c r="J341" s="35"/>
      <c r="K341" s="44"/>
      <c r="L341" s="44"/>
      <c r="M341" s="44"/>
      <c r="N341" s="44"/>
      <c r="O341" s="44"/>
    </row>
    <row r="342" spans="1:15" s="2" customFormat="1" x14ac:dyDescent="0.25">
      <c r="A342" s="33">
        <v>43752</v>
      </c>
      <c r="B342" s="33">
        <f t="shared" si="2"/>
        <v>43752</v>
      </c>
      <c r="C342" s="7" t="s">
        <v>274</v>
      </c>
      <c r="D342" s="3" t="s">
        <v>1636</v>
      </c>
      <c r="E342" s="126">
        <v>708</v>
      </c>
      <c r="F342" s="195">
        <v>3</v>
      </c>
      <c r="G342" s="35"/>
      <c r="H342" s="35"/>
      <c r="I342" s="35"/>
      <c r="J342" s="35"/>
      <c r="K342" s="44"/>
      <c r="L342" s="44"/>
      <c r="M342" s="44"/>
      <c r="N342" s="44"/>
      <c r="O342" s="44"/>
    </row>
    <row r="343" spans="1:15" s="2" customFormat="1" x14ac:dyDescent="0.25">
      <c r="A343" s="33">
        <v>43752</v>
      </c>
      <c r="B343" s="33">
        <f t="shared" si="2"/>
        <v>43752</v>
      </c>
      <c r="C343" s="7" t="s">
        <v>275</v>
      </c>
      <c r="D343" s="3" t="s">
        <v>1637</v>
      </c>
      <c r="E343" s="126">
        <v>2124</v>
      </c>
      <c r="F343" s="195">
        <v>5</v>
      </c>
      <c r="G343" s="35"/>
      <c r="H343" s="35"/>
      <c r="I343" s="35"/>
      <c r="J343" s="35"/>
      <c r="K343" s="44"/>
      <c r="L343" s="44"/>
      <c r="M343" s="44"/>
      <c r="N343" s="44"/>
      <c r="O343" s="44"/>
    </row>
    <row r="344" spans="1:15" s="2" customFormat="1" x14ac:dyDescent="0.25">
      <c r="A344" s="33">
        <v>43752</v>
      </c>
      <c r="B344" s="33">
        <f t="shared" si="2"/>
        <v>43752</v>
      </c>
      <c r="C344" s="7" t="s">
        <v>56</v>
      </c>
      <c r="D344" s="3" t="s">
        <v>851</v>
      </c>
      <c r="E344" s="126">
        <v>3398.4</v>
      </c>
      <c r="F344" s="69">
        <v>8</v>
      </c>
      <c r="G344" s="35"/>
      <c r="H344" s="35"/>
      <c r="I344" s="35"/>
      <c r="J344" s="35"/>
      <c r="K344" s="44"/>
      <c r="L344" s="44"/>
      <c r="M344" s="44"/>
      <c r="N344" s="44"/>
      <c r="O344" s="44"/>
    </row>
    <row r="345" spans="1:15" s="2" customFormat="1" x14ac:dyDescent="0.25">
      <c r="A345" s="33">
        <v>43752</v>
      </c>
      <c r="B345" s="33">
        <f t="shared" si="2"/>
        <v>43752</v>
      </c>
      <c r="C345" s="7" t="s">
        <v>276</v>
      </c>
      <c r="D345" s="3" t="s">
        <v>852</v>
      </c>
      <c r="E345" s="126">
        <v>3398.4</v>
      </c>
      <c r="F345" s="69">
        <v>8</v>
      </c>
      <c r="G345" s="35"/>
      <c r="H345" s="35"/>
      <c r="I345" s="35"/>
      <c r="J345" s="35"/>
      <c r="K345" s="44"/>
      <c r="L345" s="44"/>
      <c r="M345" s="44"/>
      <c r="N345" s="44"/>
      <c r="O345" s="44"/>
    </row>
    <row r="346" spans="1:15" s="2" customFormat="1" x14ac:dyDescent="0.25">
      <c r="A346" s="33">
        <v>43752</v>
      </c>
      <c r="B346" s="33">
        <f t="shared" si="2"/>
        <v>43752</v>
      </c>
      <c r="C346" s="7" t="s">
        <v>277</v>
      </c>
      <c r="D346" s="3" t="s">
        <v>1638</v>
      </c>
      <c r="E346" s="126">
        <v>779.50800000000004</v>
      </c>
      <c r="F346" s="69">
        <v>2</v>
      </c>
      <c r="G346" s="35"/>
      <c r="H346" s="35"/>
      <c r="I346" s="35"/>
      <c r="J346" s="35"/>
      <c r="K346" s="44"/>
      <c r="L346" s="44"/>
      <c r="M346" s="44"/>
      <c r="N346" s="44"/>
      <c r="O346" s="44"/>
    </row>
    <row r="347" spans="1:15" s="2" customFormat="1" x14ac:dyDescent="0.25">
      <c r="A347" s="33">
        <v>43752</v>
      </c>
      <c r="B347" s="33">
        <f t="shared" si="2"/>
        <v>43752</v>
      </c>
      <c r="C347" s="7" t="s">
        <v>285</v>
      </c>
      <c r="D347" s="3" t="s">
        <v>853</v>
      </c>
      <c r="E347" s="126">
        <v>423.71439999999996</v>
      </c>
      <c r="F347" s="195">
        <v>2</v>
      </c>
      <c r="G347" s="35"/>
      <c r="H347" s="35"/>
      <c r="I347" s="35"/>
      <c r="J347" s="35"/>
      <c r="K347" s="44"/>
      <c r="L347" s="44"/>
      <c r="M347" s="44"/>
      <c r="N347" s="44"/>
      <c r="O347" s="44"/>
    </row>
    <row r="348" spans="1:15" s="2" customFormat="1" x14ac:dyDescent="0.25">
      <c r="A348" s="33">
        <v>43752</v>
      </c>
      <c r="B348" s="33">
        <f t="shared" si="2"/>
        <v>43752</v>
      </c>
      <c r="C348" s="7" t="s">
        <v>286</v>
      </c>
      <c r="D348" s="3" t="s">
        <v>853</v>
      </c>
      <c r="E348" s="126">
        <v>635.57159999999999</v>
      </c>
      <c r="F348" s="195">
        <v>3</v>
      </c>
      <c r="G348" s="35"/>
      <c r="H348" s="35"/>
      <c r="I348" s="35"/>
      <c r="J348" s="35"/>
      <c r="K348" s="44"/>
      <c r="L348" s="44"/>
      <c r="M348" s="44"/>
      <c r="N348" s="44"/>
      <c r="O348" s="44"/>
    </row>
    <row r="349" spans="1:15" s="2" customFormat="1" x14ac:dyDescent="0.25">
      <c r="A349" s="33">
        <v>43752</v>
      </c>
      <c r="B349" s="33">
        <f t="shared" si="2"/>
        <v>43752</v>
      </c>
      <c r="C349" s="7" t="s">
        <v>287</v>
      </c>
      <c r="D349" s="3" t="s">
        <v>854</v>
      </c>
      <c r="E349" s="126">
        <v>211.85719999999998</v>
      </c>
      <c r="F349" s="195">
        <v>1</v>
      </c>
      <c r="G349" s="35"/>
      <c r="H349" s="35"/>
      <c r="I349" s="35"/>
      <c r="J349" s="35"/>
      <c r="K349" s="44"/>
      <c r="L349" s="44"/>
      <c r="M349" s="44"/>
      <c r="N349" s="44"/>
      <c r="O349" s="44"/>
    </row>
    <row r="350" spans="1:15" s="2" customFormat="1" x14ac:dyDescent="0.25">
      <c r="A350" s="33">
        <v>43752</v>
      </c>
      <c r="B350" s="33">
        <f>+A350</f>
        <v>43752</v>
      </c>
      <c r="C350" s="7" t="s">
        <v>883</v>
      </c>
      <c r="D350" s="3" t="s">
        <v>854</v>
      </c>
      <c r="E350" s="126">
        <v>635.57159999999999</v>
      </c>
      <c r="F350" s="69">
        <v>3</v>
      </c>
      <c r="G350" s="35"/>
      <c r="H350" s="35"/>
      <c r="I350" s="35"/>
      <c r="J350" s="35"/>
      <c r="K350" s="44"/>
      <c r="L350" s="44"/>
      <c r="M350" s="44"/>
      <c r="N350" s="44"/>
      <c r="O350" s="44"/>
    </row>
    <row r="351" spans="1:15" s="2" customFormat="1" x14ac:dyDescent="0.25">
      <c r="A351" s="33">
        <v>43752</v>
      </c>
      <c r="B351" s="33">
        <f t="shared" si="2"/>
        <v>43752</v>
      </c>
      <c r="C351" s="7" t="s">
        <v>884</v>
      </c>
      <c r="D351" s="3" t="s">
        <v>855</v>
      </c>
      <c r="E351" s="126">
        <v>423.71439999999996</v>
      </c>
      <c r="F351" s="69">
        <v>2</v>
      </c>
      <c r="G351" s="35"/>
      <c r="H351" s="35"/>
      <c r="I351" s="35"/>
      <c r="J351" s="35"/>
      <c r="K351" s="44"/>
      <c r="L351" s="44"/>
      <c r="M351" s="44"/>
      <c r="N351" s="44"/>
      <c r="O351" s="44"/>
    </row>
    <row r="352" spans="1:15" s="2" customFormat="1" x14ac:dyDescent="0.25">
      <c r="A352" s="33">
        <v>44272</v>
      </c>
      <c r="B352" s="33">
        <f t="shared" ref="B352:B354" si="7">+A352</f>
        <v>44272</v>
      </c>
      <c r="C352" s="7" t="s">
        <v>885</v>
      </c>
      <c r="D352" s="3" t="s">
        <v>855</v>
      </c>
      <c r="E352" s="126">
        <v>635.57159999999999</v>
      </c>
      <c r="F352" s="195">
        <v>3</v>
      </c>
      <c r="G352" s="35"/>
      <c r="H352" s="35"/>
      <c r="I352" s="35"/>
      <c r="J352" s="35"/>
      <c r="K352" s="44"/>
      <c r="L352" s="44"/>
      <c r="M352" s="44"/>
      <c r="N352" s="44"/>
      <c r="O352" s="44"/>
    </row>
    <row r="353" spans="1:15" s="2" customFormat="1" x14ac:dyDescent="0.25">
      <c r="A353" s="33">
        <v>43752</v>
      </c>
      <c r="B353" s="33">
        <f t="shared" si="7"/>
        <v>43752</v>
      </c>
      <c r="C353" s="7" t="s">
        <v>886</v>
      </c>
      <c r="D353" s="3" t="s">
        <v>856</v>
      </c>
      <c r="E353" s="126">
        <v>225</v>
      </c>
      <c r="F353" s="195">
        <v>9</v>
      </c>
      <c r="G353" s="35"/>
      <c r="H353" s="35"/>
      <c r="I353" s="35"/>
      <c r="J353" s="35"/>
      <c r="K353" s="44"/>
      <c r="L353" s="44"/>
      <c r="M353" s="44"/>
      <c r="N353" s="44"/>
      <c r="O353" s="44"/>
    </row>
    <row r="354" spans="1:15" s="2" customFormat="1" x14ac:dyDescent="0.25">
      <c r="A354" s="33">
        <v>43752</v>
      </c>
      <c r="B354" s="33">
        <f t="shared" si="7"/>
        <v>43752</v>
      </c>
      <c r="C354" s="7" t="s">
        <v>887</v>
      </c>
      <c r="D354" s="3" t="s">
        <v>857</v>
      </c>
      <c r="E354" s="126">
        <v>325</v>
      </c>
      <c r="F354" s="195">
        <v>13</v>
      </c>
      <c r="G354" s="35"/>
      <c r="H354" s="35"/>
      <c r="I354" s="35"/>
      <c r="J354" s="35"/>
      <c r="K354" s="44"/>
      <c r="L354" s="44"/>
      <c r="M354" s="44"/>
      <c r="N354" s="44"/>
      <c r="O354" s="44"/>
    </row>
    <row r="355" spans="1:15" s="2" customFormat="1" x14ac:dyDescent="0.25">
      <c r="A355" s="33">
        <v>43752</v>
      </c>
      <c r="B355" s="33">
        <f t="shared" ref="B355:B377" si="8">+A355</f>
        <v>43752</v>
      </c>
      <c r="C355" s="7" t="s">
        <v>888</v>
      </c>
      <c r="D355" s="3" t="s">
        <v>858</v>
      </c>
      <c r="E355" s="126">
        <v>480</v>
      </c>
      <c r="F355" s="195">
        <v>15</v>
      </c>
      <c r="G355" s="35"/>
      <c r="H355" s="35"/>
      <c r="I355" s="35"/>
      <c r="J355" s="35"/>
      <c r="K355" s="44"/>
      <c r="L355" s="44"/>
      <c r="M355" s="44"/>
      <c r="N355" s="44"/>
      <c r="O355" s="44"/>
    </row>
    <row r="356" spans="1:15" s="2" customFormat="1" x14ac:dyDescent="0.25">
      <c r="A356" s="33">
        <v>44524</v>
      </c>
      <c r="B356" s="33">
        <f t="shared" si="8"/>
        <v>44524</v>
      </c>
      <c r="C356" s="7" t="s">
        <v>889</v>
      </c>
      <c r="D356" s="3" t="s">
        <v>859</v>
      </c>
      <c r="E356" s="126">
        <v>21721.439999999999</v>
      </c>
      <c r="F356" s="195">
        <v>6</v>
      </c>
      <c r="G356" s="35"/>
      <c r="H356" s="35"/>
      <c r="I356" s="35"/>
      <c r="J356" s="35"/>
      <c r="K356" s="44"/>
      <c r="L356" s="44"/>
      <c r="M356" s="44"/>
      <c r="N356" s="44"/>
      <c r="O356" s="44"/>
    </row>
    <row r="357" spans="1:15" s="2" customFormat="1" x14ac:dyDescent="0.25">
      <c r="A357" s="33">
        <v>44524</v>
      </c>
      <c r="B357" s="33">
        <f t="shared" si="8"/>
        <v>44524</v>
      </c>
      <c r="C357" s="7" t="s">
        <v>890</v>
      </c>
      <c r="D357" s="3" t="s">
        <v>860</v>
      </c>
      <c r="E357" s="126">
        <v>28961.919999999998</v>
      </c>
      <c r="F357" s="195">
        <v>8</v>
      </c>
      <c r="G357" s="35"/>
      <c r="H357" s="35"/>
      <c r="I357" s="35"/>
      <c r="J357" s="35"/>
      <c r="K357" s="44"/>
      <c r="L357" s="44"/>
      <c r="M357" s="44"/>
      <c r="N357" s="44"/>
      <c r="O357" s="44"/>
    </row>
    <row r="358" spans="1:15" s="2" customFormat="1" x14ac:dyDescent="0.25">
      <c r="A358" s="33">
        <v>44524</v>
      </c>
      <c r="B358" s="33">
        <f t="shared" si="8"/>
        <v>44524</v>
      </c>
      <c r="C358" s="7" t="s">
        <v>891</v>
      </c>
      <c r="D358" s="3" t="s">
        <v>861</v>
      </c>
      <c r="E358" s="126">
        <v>28961.919999999998</v>
      </c>
      <c r="F358" s="195">
        <v>8</v>
      </c>
      <c r="G358" s="35"/>
      <c r="H358" s="35"/>
      <c r="I358" s="35"/>
      <c r="J358" s="35"/>
      <c r="K358" s="44"/>
      <c r="L358" s="44"/>
      <c r="M358" s="44"/>
      <c r="N358" s="44"/>
      <c r="O358" s="44"/>
    </row>
    <row r="359" spans="1:15" s="2" customFormat="1" x14ac:dyDescent="0.25">
      <c r="A359" s="33">
        <v>44524</v>
      </c>
      <c r="B359" s="33">
        <f t="shared" si="8"/>
        <v>44524</v>
      </c>
      <c r="C359" s="7" t="s">
        <v>892</v>
      </c>
      <c r="D359" s="3" t="s">
        <v>862</v>
      </c>
      <c r="E359" s="126">
        <v>19533.72</v>
      </c>
      <c r="F359" s="195">
        <v>6</v>
      </c>
      <c r="G359" s="35"/>
      <c r="H359" s="35"/>
      <c r="I359" s="35"/>
      <c r="J359" s="35"/>
      <c r="K359" s="44"/>
      <c r="L359" s="44"/>
      <c r="M359" s="44"/>
      <c r="N359" s="44"/>
      <c r="O359" s="44"/>
    </row>
    <row r="360" spans="1:15" s="2" customFormat="1" x14ac:dyDescent="0.25">
      <c r="A360" s="33">
        <v>44524</v>
      </c>
      <c r="B360" s="33">
        <f t="shared" si="8"/>
        <v>44524</v>
      </c>
      <c r="C360" s="7" t="s">
        <v>893</v>
      </c>
      <c r="D360" s="3" t="s">
        <v>863</v>
      </c>
      <c r="E360" s="126">
        <v>17923.727999999999</v>
      </c>
      <c r="F360" s="195">
        <v>6</v>
      </c>
      <c r="G360" s="35"/>
      <c r="H360" s="35"/>
      <c r="I360" s="35"/>
      <c r="J360" s="35"/>
      <c r="K360" s="44"/>
      <c r="L360" s="44"/>
      <c r="M360" s="44"/>
      <c r="N360" s="44"/>
      <c r="O360" s="44"/>
    </row>
    <row r="361" spans="1:15" s="2" customFormat="1" x14ac:dyDescent="0.25">
      <c r="A361" s="33">
        <v>44524</v>
      </c>
      <c r="B361" s="33">
        <f t="shared" si="8"/>
        <v>44524</v>
      </c>
      <c r="C361" s="7" t="s">
        <v>894</v>
      </c>
      <c r="D361" s="3" t="s">
        <v>864</v>
      </c>
      <c r="E361" s="126">
        <v>30680</v>
      </c>
      <c r="F361" s="195">
        <v>10</v>
      </c>
      <c r="G361" s="35"/>
      <c r="H361" s="35"/>
      <c r="I361" s="35"/>
      <c r="J361" s="35"/>
      <c r="K361" s="44"/>
      <c r="L361" s="44"/>
      <c r="M361" s="44"/>
      <c r="N361" s="44"/>
      <c r="O361" s="44"/>
    </row>
    <row r="362" spans="1:15" s="2" customFormat="1" x14ac:dyDescent="0.25">
      <c r="A362" s="33">
        <v>44524</v>
      </c>
      <c r="B362" s="33">
        <f t="shared" si="8"/>
        <v>44524</v>
      </c>
      <c r="C362" s="7" t="s">
        <v>895</v>
      </c>
      <c r="D362" s="3" t="s">
        <v>865</v>
      </c>
      <c r="E362" s="126">
        <v>12659.995800000001</v>
      </c>
      <c r="F362" s="195">
        <v>3</v>
      </c>
      <c r="G362" s="35"/>
      <c r="H362" s="35"/>
      <c r="I362" s="35"/>
      <c r="J362" s="35"/>
      <c r="K362" s="44"/>
      <c r="L362" s="44"/>
      <c r="M362" s="44"/>
      <c r="N362" s="44"/>
      <c r="O362" s="44"/>
    </row>
    <row r="363" spans="1:15" s="2" customFormat="1" x14ac:dyDescent="0.25">
      <c r="A363" s="33">
        <v>44524</v>
      </c>
      <c r="B363" s="33">
        <f t="shared" si="8"/>
        <v>44524</v>
      </c>
      <c r="C363" s="7" t="s">
        <v>896</v>
      </c>
      <c r="D363" s="3" t="s">
        <v>866</v>
      </c>
      <c r="E363" s="126">
        <v>3481</v>
      </c>
      <c r="F363" s="195">
        <v>1</v>
      </c>
      <c r="G363" s="35"/>
      <c r="H363" s="35"/>
      <c r="I363" s="35"/>
      <c r="J363" s="35"/>
      <c r="K363" s="44"/>
      <c r="L363" s="44"/>
      <c r="M363" s="44"/>
      <c r="N363" s="44"/>
      <c r="O363" s="44"/>
    </row>
    <row r="364" spans="1:15" s="2" customFormat="1" x14ac:dyDescent="0.25">
      <c r="A364" s="33">
        <v>44524</v>
      </c>
      <c r="B364" s="33">
        <f t="shared" si="8"/>
        <v>44524</v>
      </c>
      <c r="C364" s="7" t="s">
        <v>897</v>
      </c>
      <c r="D364" s="3" t="s">
        <v>867</v>
      </c>
      <c r="E364" s="126">
        <v>14855.4684</v>
      </c>
      <c r="F364" s="195">
        <v>3</v>
      </c>
      <c r="G364" s="35"/>
      <c r="H364" s="35"/>
      <c r="I364" s="35"/>
      <c r="J364" s="35"/>
      <c r="K364" s="44"/>
      <c r="L364" s="44"/>
      <c r="M364" s="44"/>
      <c r="N364" s="44"/>
      <c r="O364" s="44"/>
    </row>
    <row r="365" spans="1:15" s="2" customFormat="1" x14ac:dyDescent="0.25">
      <c r="A365" s="33">
        <v>44524</v>
      </c>
      <c r="B365" s="33">
        <f t="shared" si="8"/>
        <v>44524</v>
      </c>
      <c r="C365" s="7" t="s">
        <v>898</v>
      </c>
      <c r="D365" s="3" t="s">
        <v>868</v>
      </c>
      <c r="E365" s="126">
        <v>21375.7</v>
      </c>
      <c r="F365" s="195">
        <v>5</v>
      </c>
      <c r="G365" s="35"/>
      <c r="H365" s="35"/>
      <c r="I365" s="35"/>
      <c r="J365" s="35"/>
      <c r="K365" s="44"/>
      <c r="L365" s="44"/>
      <c r="M365" s="44"/>
      <c r="N365" s="44"/>
      <c r="O365" s="44"/>
    </row>
    <row r="366" spans="1:15" s="2" customFormat="1" x14ac:dyDescent="0.25">
      <c r="A366" s="33">
        <v>44524</v>
      </c>
      <c r="B366" s="33">
        <f t="shared" si="8"/>
        <v>44524</v>
      </c>
      <c r="C366" s="7" t="s">
        <v>899</v>
      </c>
      <c r="D366" s="3" t="s">
        <v>1505</v>
      </c>
      <c r="E366" s="126">
        <v>11949.152</v>
      </c>
      <c r="F366" s="195">
        <v>4</v>
      </c>
      <c r="G366" s="35"/>
      <c r="H366" s="35"/>
      <c r="I366" s="35"/>
      <c r="J366" s="35"/>
      <c r="K366" s="44"/>
      <c r="L366" s="44"/>
      <c r="M366" s="44"/>
      <c r="N366" s="44"/>
      <c r="O366" s="44"/>
    </row>
    <row r="367" spans="1:15" s="2" customFormat="1" x14ac:dyDescent="0.25">
      <c r="A367" s="33">
        <v>44524</v>
      </c>
      <c r="B367" s="33">
        <f t="shared" si="8"/>
        <v>44524</v>
      </c>
      <c r="C367" s="7" t="s">
        <v>900</v>
      </c>
      <c r="D367" s="3" t="s">
        <v>1639</v>
      </c>
      <c r="E367" s="126">
        <v>14575.36</v>
      </c>
      <c r="F367" s="195">
        <v>2</v>
      </c>
      <c r="G367" s="35"/>
      <c r="H367" s="35"/>
      <c r="I367" s="35"/>
      <c r="J367" s="35"/>
      <c r="K367" s="44"/>
      <c r="L367" s="44"/>
      <c r="M367" s="44"/>
      <c r="N367" s="44"/>
      <c r="O367" s="44"/>
    </row>
    <row r="368" spans="1:15" s="2" customFormat="1" x14ac:dyDescent="0.25">
      <c r="A368" s="33">
        <v>44524</v>
      </c>
      <c r="B368" s="33">
        <f t="shared" si="8"/>
        <v>44524</v>
      </c>
      <c r="C368" s="7" t="s">
        <v>901</v>
      </c>
      <c r="D368" s="3" t="s">
        <v>869</v>
      </c>
      <c r="E368" s="126">
        <v>6608</v>
      </c>
      <c r="F368" s="195">
        <v>2</v>
      </c>
      <c r="G368" s="35"/>
      <c r="H368" s="35"/>
      <c r="I368" s="35"/>
      <c r="J368" s="35"/>
      <c r="K368" s="44"/>
      <c r="L368" s="44"/>
      <c r="M368" s="44"/>
      <c r="N368" s="44"/>
      <c r="O368" s="44"/>
    </row>
    <row r="369" spans="1:15" s="2" customFormat="1" x14ac:dyDescent="0.25">
      <c r="A369" s="33">
        <v>43752</v>
      </c>
      <c r="B369" s="33">
        <f t="shared" si="8"/>
        <v>43752</v>
      </c>
      <c r="C369" s="7" t="s">
        <v>902</v>
      </c>
      <c r="D369" s="3" t="s">
        <v>870</v>
      </c>
      <c r="E369" s="126">
        <v>18389.993200000001</v>
      </c>
      <c r="F369" s="195">
        <v>2</v>
      </c>
      <c r="G369" s="35"/>
      <c r="H369" s="35"/>
      <c r="I369" s="35"/>
      <c r="J369" s="35"/>
      <c r="K369" s="44"/>
      <c r="L369" s="44"/>
      <c r="M369" s="44"/>
      <c r="N369" s="44"/>
      <c r="O369" s="44"/>
    </row>
    <row r="370" spans="1:15" s="2" customFormat="1" x14ac:dyDescent="0.25">
      <c r="A370" s="33">
        <v>43752</v>
      </c>
      <c r="B370" s="33">
        <f t="shared" si="8"/>
        <v>43752</v>
      </c>
      <c r="C370" s="7" t="s">
        <v>903</v>
      </c>
      <c r="D370" s="3" t="s">
        <v>871</v>
      </c>
      <c r="E370" s="126">
        <v>62633.692000000003</v>
      </c>
      <c r="F370" s="195">
        <v>4</v>
      </c>
      <c r="G370" s="35"/>
      <c r="H370" s="35"/>
      <c r="I370" s="35"/>
      <c r="J370" s="35"/>
      <c r="K370" s="44"/>
      <c r="L370" s="44"/>
      <c r="M370" s="44"/>
      <c r="N370" s="44"/>
      <c r="O370" s="44"/>
    </row>
    <row r="371" spans="1:15" s="2" customFormat="1" x14ac:dyDescent="0.25">
      <c r="A371" s="33">
        <v>43752</v>
      </c>
      <c r="B371" s="33">
        <f t="shared" si="8"/>
        <v>43752</v>
      </c>
      <c r="C371" s="7" t="s">
        <v>904</v>
      </c>
      <c r="D371" s="3" t="s">
        <v>1553</v>
      </c>
      <c r="E371" s="126">
        <v>93950.538</v>
      </c>
      <c r="F371" s="195">
        <v>6</v>
      </c>
      <c r="G371" s="35"/>
      <c r="H371" s="35"/>
      <c r="I371" s="35"/>
      <c r="J371" s="35"/>
      <c r="K371" s="44"/>
      <c r="L371" s="44"/>
      <c r="M371" s="44"/>
      <c r="N371" s="44"/>
      <c r="O371" s="44"/>
    </row>
    <row r="372" spans="1:15" s="2" customFormat="1" x14ac:dyDescent="0.25">
      <c r="A372" s="33">
        <v>43752</v>
      </c>
      <c r="B372" s="33">
        <f t="shared" si="8"/>
        <v>43752</v>
      </c>
      <c r="C372" s="7" t="s">
        <v>905</v>
      </c>
      <c r="D372" s="3" t="s">
        <v>1554</v>
      </c>
      <c r="E372" s="126">
        <v>42277.724399999999</v>
      </c>
      <c r="F372" s="69">
        <v>3</v>
      </c>
      <c r="G372" s="35"/>
      <c r="H372" s="35"/>
      <c r="I372" s="35"/>
      <c r="J372" s="35"/>
      <c r="K372" s="44"/>
      <c r="L372" s="44"/>
      <c r="M372" s="44"/>
      <c r="N372" s="44"/>
      <c r="O372" s="44"/>
    </row>
    <row r="373" spans="1:15" s="2" customFormat="1" x14ac:dyDescent="0.25">
      <c r="A373" s="33">
        <v>43752</v>
      </c>
      <c r="B373" s="33">
        <f t="shared" si="8"/>
        <v>43752</v>
      </c>
      <c r="C373" s="7" t="s">
        <v>906</v>
      </c>
      <c r="D373" s="3" t="s">
        <v>872</v>
      </c>
      <c r="E373" s="126">
        <v>9558</v>
      </c>
      <c r="F373" s="69">
        <v>3</v>
      </c>
      <c r="G373" s="35"/>
      <c r="H373" s="35"/>
      <c r="I373" s="35"/>
      <c r="J373" s="35"/>
      <c r="K373" s="44"/>
      <c r="L373" s="44"/>
      <c r="M373" s="44"/>
      <c r="N373" s="44"/>
      <c r="O373" s="44"/>
    </row>
    <row r="374" spans="1:15" s="2" customFormat="1" x14ac:dyDescent="0.25">
      <c r="A374" s="33">
        <v>43752</v>
      </c>
      <c r="B374" s="33">
        <f t="shared" si="8"/>
        <v>43752</v>
      </c>
      <c r="C374" s="7" t="s">
        <v>907</v>
      </c>
      <c r="D374" s="3" t="s">
        <v>873</v>
      </c>
      <c r="E374" s="126">
        <v>65001.479999999996</v>
      </c>
      <c r="F374" s="69">
        <v>6</v>
      </c>
      <c r="G374" s="35"/>
      <c r="H374" s="35"/>
      <c r="I374" s="35"/>
      <c r="J374" s="35"/>
      <c r="K374" s="44"/>
      <c r="L374" s="44"/>
      <c r="M374" s="44"/>
      <c r="N374" s="44"/>
      <c r="O374" s="44"/>
    </row>
    <row r="375" spans="1:15" s="2" customFormat="1" x14ac:dyDescent="0.25">
      <c r="A375" s="33">
        <v>43752</v>
      </c>
      <c r="B375" s="33">
        <f t="shared" si="8"/>
        <v>43752</v>
      </c>
      <c r="C375" s="7" t="s">
        <v>908</v>
      </c>
      <c r="D375" s="3" t="s">
        <v>874</v>
      </c>
      <c r="E375" s="126">
        <v>17393.2</v>
      </c>
      <c r="F375" s="195">
        <v>4</v>
      </c>
      <c r="G375" s="35"/>
      <c r="H375" s="35"/>
      <c r="I375" s="35"/>
      <c r="J375" s="35"/>
      <c r="K375" s="44"/>
      <c r="L375" s="44"/>
      <c r="M375" s="44"/>
      <c r="N375" s="44"/>
      <c r="O375" s="44"/>
    </row>
    <row r="376" spans="1:15" s="2" customFormat="1" x14ac:dyDescent="0.25">
      <c r="A376" s="33">
        <v>43752</v>
      </c>
      <c r="B376" s="33">
        <f t="shared" si="8"/>
        <v>43752</v>
      </c>
      <c r="C376" s="7" t="s">
        <v>909</v>
      </c>
      <c r="D376" s="3" t="s">
        <v>1913</v>
      </c>
      <c r="E376" s="126">
        <v>68257.100000000006</v>
      </c>
      <c r="F376" s="195">
        <v>5</v>
      </c>
      <c r="G376" s="35"/>
      <c r="H376" s="35"/>
      <c r="I376" s="35"/>
      <c r="J376" s="35"/>
      <c r="K376" s="44"/>
      <c r="L376" s="44"/>
      <c r="M376" s="44"/>
      <c r="N376" s="44"/>
      <c r="O376" s="44"/>
    </row>
    <row r="377" spans="1:15" s="2" customFormat="1" x14ac:dyDescent="0.25">
      <c r="A377" s="33">
        <v>43752</v>
      </c>
      <c r="B377" s="33">
        <f t="shared" si="8"/>
        <v>43752</v>
      </c>
      <c r="C377" s="7" t="s">
        <v>910</v>
      </c>
      <c r="D377" s="3" t="s">
        <v>875</v>
      </c>
      <c r="E377" s="126">
        <v>90215.483999999997</v>
      </c>
      <c r="F377" s="195">
        <v>20</v>
      </c>
      <c r="G377" s="35"/>
      <c r="H377" s="35"/>
      <c r="I377" s="35"/>
      <c r="J377" s="35"/>
      <c r="K377" s="44"/>
      <c r="L377" s="44"/>
      <c r="M377" s="44"/>
      <c r="N377" s="44"/>
      <c r="O377" s="44"/>
    </row>
    <row r="378" spans="1:15" s="2" customFormat="1" x14ac:dyDescent="0.25">
      <c r="A378" s="33">
        <v>43752</v>
      </c>
      <c r="B378" s="33">
        <f>+A378</f>
        <v>43752</v>
      </c>
      <c r="C378" s="7" t="s">
        <v>911</v>
      </c>
      <c r="D378" s="3" t="s">
        <v>876</v>
      </c>
      <c r="E378" s="126">
        <v>85704.709799999997</v>
      </c>
      <c r="F378" s="69">
        <v>19</v>
      </c>
      <c r="G378" s="35"/>
      <c r="H378" s="35"/>
      <c r="I378" s="35"/>
      <c r="J378" s="35"/>
      <c r="K378" s="44"/>
      <c r="L378" s="44"/>
      <c r="M378" s="44"/>
      <c r="N378" s="44"/>
      <c r="O378" s="44"/>
    </row>
    <row r="379" spans="1:15" s="2" customFormat="1" x14ac:dyDescent="0.25">
      <c r="A379" s="33">
        <v>43752</v>
      </c>
      <c r="B379" s="33">
        <f t="shared" ref="B379:B385" si="9">+A379</f>
        <v>43752</v>
      </c>
      <c r="C379" s="7" t="s">
        <v>912</v>
      </c>
      <c r="D379" s="3" t="s">
        <v>877</v>
      </c>
      <c r="E379" s="126">
        <v>90215.483999999997</v>
      </c>
      <c r="F379" s="69">
        <v>20</v>
      </c>
      <c r="G379" s="35"/>
      <c r="H379" s="35"/>
      <c r="I379" s="35"/>
      <c r="J379" s="35"/>
      <c r="K379" s="44"/>
      <c r="L379" s="44"/>
      <c r="M379" s="44"/>
      <c r="N379" s="44"/>
      <c r="O379" s="44"/>
    </row>
    <row r="380" spans="1:15" s="2" customFormat="1" x14ac:dyDescent="0.25">
      <c r="A380" s="33">
        <v>43752</v>
      </c>
      <c r="B380" s="33">
        <f t="shared" si="9"/>
        <v>43752</v>
      </c>
      <c r="C380" s="7" t="s">
        <v>913</v>
      </c>
      <c r="D380" s="3" t="s">
        <v>1417</v>
      </c>
      <c r="E380" s="126">
        <v>55817.280399999996</v>
      </c>
      <c r="F380" s="69">
        <v>14</v>
      </c>
      <c r="G380" s="35"/>
      <c r="H380" s="35"/>
      <c r="I380" s="35"/>
      <c r="J380" s="35"/>
      <c r="K380" s="44"/>
      <c r="L380" s="44"/>
      <c r="M380" s="44"/>
      <c r="N380" s="44"/>
      <c r="O380" s="44"/>
    </row>
    <row r="381" spans="1:15" s="2" customFormat="1" x14ac:dyDescent="0.25">
      <c r="A381" s="33">
        <v>44272</v>
      </c>
      <c r="B381" s="33">
        <f t="shared" si="9"/>
        <v>44272</v>
      </c>
      <c r="C381" s="7" t="s">
        <v>914</v>
      </c>
      <c r="D381" s="3" t="s">
        <v>878</v>
      </c>
      <c r="E381" s="126">
        <v>30680</v>
      </c>
      <c r="F381" s="195">
        <v>5</v>
      </c>
      <c r="G381" s="35"/>
      <c r="H381" s="35"/>
      <c r="I381" s="35"/>
      <c r="J381" s="35"/>
      <c r="K381" s="44"/>
      <c r="L381" s="44"/>
      <c r="M381" s="44"/>
      <c r="N381" s="44"/>
      <c r="O381" s="44"/>
    </row>
    <row r="382" spans="1:15" s="2" customFormat="1" x14ac:dyDescent="0.25">
      <c r="A382" s="33">
        <v>43752</v>
      </c>
      <c r="B382" s="33">
        <f t="shared" si="9"/>
        <v>43752</v>
      </c>
      <c r="C382" s="7" t="s">
        <v>915</v>
      </c>
      <c r="D382" s="3" t="s">
        <v>879</v>
      </c>
      <c r="E382" s="126">
        <v>18000.003199999999</v>
      </c>
      <c r="F382" s="195">
        <v>4</v>
      </c>
      <c r="G382" s="35"/>
      <c r="H382" s="35"/>
      <c r="I382" s="35"/>
      <c r="J382" s="35"/>
      <c r="K382" s="44"/>
      <c r="L382" s="44"/>
      <c r="M382" s="44"/>
      <c r="N382" s="44"/>
      <c r="O382" s="44"/>
    </row>
    <row r="383" spans="1:15" s="2" customFormat="1" x14ac:dyDescent="0.25">
      <c r="A383" s="33">
        <v>43752</v>
      </c>
      <c r="B383" s="33">
        <f t="shared" si="9"/>
        <v>43752</v>
      </c>
      <c r="C383" s="7" t="s">
        <v>916</v>
      </c>
      <c r="D383" s="3" t="s">
        <v>880</v>
      </c>
      <c r="E383" s="126">
        <v>13653.213600000001</v>
      </c>
      <c r="F383" s="195">
        <v>3</v>
      </c>
      <c r="G383" s="35"/>
      <c r="H383" s="35"/>
      <c r="I383" s="35"/>
      <c r="J383" s="35"/>
      <c r="K383" s="44"/>
      <c r="L383" s="44"/>
      <c r="M383" s="44"/>
      <c r="N383" s="44"/>
      <c r="O383" s="44"/>
    </row>
    <row r="384" spans="1:15" s="2" customFormat="1" x14ac:dyDescent="0.25">
      <c r="A384" s="33">
        <v>43752</v>
      </c>
      <c r="B384" s="33">
        <f t="shared" si="9"/>
        <v>43752</v>
      </c>
      <c r="C384" s="7" t="s">
        <v>917</v>
      </c>
      <c r="D384" s="3" t="s">
        <v>881</v>
      </c>
      <c r="E384" s="126">
        <v>21375.7</v>
      </c>
      <c r="F384" s="195">
        <v>5</v>
      </c>
      <c r="G384" s="35"/>
      <c r="H384" s="35"/>
      <c r="I384" s="35"/>
      <c r="J384" s="35"/>
      <c r="K384" s="44"/>
      <c r="L384" s="44"/>
      <c r="M384" s="44"/>
      <c r="N384" s="44"/>
      <c r="O384" s="44"/>
    </row>
    <row r="385" spans="1:15" s="1" customFormat="1" x14ac:dyDescent="0.25">
      <c r="A385" s="196">
        <v>44524</v>
      </c>
      <c r="B385" s="196">
        <f t="shared" si="9"/>
        <v>44524</v>
      </c>
      <c r="C385" s="197" t="s">
        <v>918</v>
      </c>
      <c r="D385" s="198" t="s">
        <v>1914</v>
      </c>
      <c r="E385" s="199">
        <v>50419.323199999999</v>
      </c>
      <c r="F385" s="200">
        <v>4</v>
      </c>
      <c r="G385" s="35"/>
      <c r="H385" s="35"/>
      <c r="I385" s="35"/>
      <c r="J385" s="35"/>
      <c r="K385" s="35"/>
      <c r="L385" s="35"/>
      <c r="M385" s="35"/>
      <c r="N385" s="35"/>
      <c r="O385" s="35"/>
    </row>
    <row r="386" spans="1:15" x14ac:dyDescent="0.25">
      <c r="A386" s="67" t="s">
        <v>5</v>
      </c>
      <c r="B386" s="67"/>
      <c r="C386" s="67"/>
      <c r="D386" s="201"/>
      <c r="E386" s="117"/>
      <c r="F386" s="131">
        <f>SUBTOTAL(109,Tabla13[Existencia])</f>
        <v>13738</v>
      </c>
      <c r="G386" s="35"/>
      <c r="H386" s="35"/>
      <c r="I386" s="35"/>
      <c r="J386" s="35"/>
    </row>
    <row r="387" spans="1:15" x14ac:dyDescent="0.25">
      <c r="G387" s="35"/>
      <c r="H387" s="35"/>
      <c r="I387" s="35"/>
      <c r="J387" s="35"/>
    </row>
    <row r="388" spans="1:15" x14ac:dyDescent="0.25">
      <c r="G388" s="35"/>
      <c r="H388" s="35"/>
      <c r="I388" s="35"/>
      <c r="J388" s="35"/>
    </row>
    <row r="389" spans="1:15" s="1" customFormat="1" x14ac:dyDescent="0.25">
      <c r="A389" s="92"/>
      <c r="B389" s="92"/>
      <c r="C389" s="24"/>
      <c r="D389" s="24"/>
      <c r="E389" s="25"/>
      <c r="F389" s="93"/>
      <c r="G389" s="35"/>
      <c r="H389" s="35"/>
      <c r="I389" s="35"/>
      <c r="J389" s="35"/>
      <c r="K389" s="35"/>
      <c r="L389" s="35"/>
      <c r="M389" s="35"/>
      <c r="N389" s="35"/>
      <c r="O389" s="35"/>
    </row>
    <row r="390" spans="1:15" s="1" customFormat="1" x14ac:dyDescent="0.25">
      <c r="A390" s="92"/>
      <c r="B390" s="92"/>
      <c r="C390" s="24"/>
      <c r="D390" s="24"/>
      <c r="E390" s="25"/>
      <c r="F390" s="93"/>
      <c r="G390" s="35"/>
      <c r="H390" s="35"/>
      <c r="I390" s="35"/>
      <c r="J390" s="35"/>
      <c r="K390" s="35"/>
      <c r="L390" s="35"/>
      <c r="M390" s="35"/>
      <c r="N390" s="35"/>
      <c r="O390" s="35"/>
    </row>
    <row r="391" spans="1:15" s="1" customFormat="1" x14ac:dyDescent="0.25">
      <c r="A391" s="255" t="s">
        <v>292</v>
      </c>
      <c r="B391" s="255"/>
      <c r="C391" s="255"/>
      <c r="D391" s="255"/>
      <c r="E391" s="255"/>
      <c r="F391" s="255"/>
      <c r="G391" s="34"/>
      <c r="H391" s="34"/>
      <c r="I391" s="37"/>
      <c r="J391" s="47"/>
      <c r="K391" s="35"/>
      <c r="L391" s="35"/>
      <c r="M391" s="35"/>
      <c r="N391" s="35"/>
      <c r="O391" s="35"/>
    </row>
    <row r="392" spans="1:15" s="1" customFormat="1" x14ac:dyDescent="0.25">
      <c r="A392" s="106" t="s">
        <v>51</v>
      </c>
      <c r="B392" s="106" t="s">
        <v>52</v>
      </c>
      <c r="C392" s="107" t="s">
        <v>53</v>
      </c>
      <c r="D392" s="108" t="s">
        <v>0</v>
      </c>
      <c r="E392" s="109" t="s">
        <v>1</v>
      </c>
      <c r="F392" s="110" t="s">
        <v>2</v>
      </c>
      <c r="G392" s="34"/>
      <c r="H392" s="34"/>
      <c r="I392" s="37"/>
      <c r="J392" s="47"/>
      <c r="K392" s="35"/>
      <c r="L392" s="35"/>
      <c r="M392" s="35"/>
      <c r="N392" s="35"/>
      <c r="O392" s="35"/>
    </row>
    <row r="393" spans="1:15" s="1" customFormat="1" x14ac:dyDescent="0.25">
      <c r="A393" s="32">
        <v>43809</v>
      </c>
      <c r="B393" s="32">
        <v>43809</v>
      </c>
      <c r="C393" s="10" t="s">
        <v>55</v>
      </c>
      <c r="D393" s="85" t="s">
        <v>1949</v>
      </c>
      <c r="E393" s="104">
        <v>1062</v>
      </c>
      <c r="F393" s="203">
        <v>30</v>
      </c>
      <c r="G393" s="34"/>
      <c r="H393" s="34"/>
      <c r="I393" s="37"/>
      <c r="J393" s="47"/>
      <c r="K393" s="35"/>
      <c r="L393" s="35"/>
      <c r="M393" s="35"/>
      <c r="N393" s="35"/>
      <c r="O393" s="35"/>
    </row>
    <row r="394" spans="1:15" s="1" customFormat="1" x14ac:dyDescent="0.25">
      <c r="A394" s="32">
        <v>43809</v>
      </c>
      <c r="B394" s="32">
        <v>43809</v>
      </c>
      <c r="C394" s="10" t="s">
        <v>57</v>
      </c>
      <c r="D394" s="85" t="s">
        <v>654</v>
      </c>
      <c r="E394" s="104">
        <v>762.8</v>
      </c>
      <c r="F394" s="203">
        <v>40</v>
      </c>
      <c r="G394" s="34"/>
      <c r="H394" s="34"/>
      <c r="I394" s="37"/>
      <c r="J394" s="47"/>
      <c r="K394" s="35"/>
      <c r="L394" s="35"/>
      <c r="M394" s="35"/>
      <c r="N394" s="35"/>
      <c r="O394" s="35"/>
    </row>
    <row r="395" spans="1:15" s="1" customFormat="1" x14ac:dyDescent="0.25">
      <c r="A395" s="32">
        <v>43809</v>
      </c>
      <c r="B395" s="32">
        <v>43809</v>
      </c>
      <c r="C395" s="10" t="s">
        <v>58</v>
      </c>
      <c r="D395" s="86" t="s">
        <v>1950</v>
      </c>
      <c r="E395" s="104">
        <v>750</v>
      </c>
      <c r="F395" s="204">
        <v>25</v>
      </c>
      <c r="G395" s="34"/>
      <c r="H395" s="34"/>
      <c r="I395" s="37"/>
      <c r="J395" s="47"/>
      <c r="K395" s="35"/>
      <c r="L395" s="35"/>
      <c r="M395" s="35"/>
      <c r="N395" s="35"/>
      <c r="O395" s="35"/>
    </row>
    <row r="396" spans="1:15" s="1" customFormat="1" x14ac:dyDescent="0.25">
      <c r="A396" s="32">
        <v>43809</v>
      </c>
      <c r="B396" s="32">
        <v>43809</v>
      </c>
      <c r="C396" s="10" t="s">
        <v>59</v>
      </c>
      <c r="D396" s="86" t="s">
        <v>1951</v>
      </c>
      <c r="E396" s="104">
        <v>130</v>
      </c>
      <c r="F396" s="204">
        <v>5</v>
      </c>
      <c r="G396" s="34"/>
      <c r="H396" s="34"/>
      <c r="I396" s="37"/>
      <c r="J396" s="47"/>
      <c r="K396" s="35"/>
      <c r="L396" s="35"/>
      <c r="M396" s="35"/>
      <c r="N396" s="35"/>
      <c r="O396" s="35"/>
    </row>
    <row r="397" spans="1:15" s="1" customFormat="1" x14ac:dyDescent="0.25">
      <c r="A397" s="32">
        <v>43809</v>
      </c>
      <c r="B397" s="32">
        <v>43809</v>
      </c>
      <c r="C397" s="10" t="s">
        <v>60</v>
      </c>
      <c r="D397" s="86" t="s">
        <v>1952</v>
      </c>
      <c r="E397" s="104">
        <v>2181.09</v>
      </c>
      <c r="F397" s="204">
        <v>87</v>
      </c>
      <c r="G397" s="34"/>
      <c r="H397" s="34"/>
      <c r="I397" s="37"/>
      <c r="J397" s="47"/>
      <c r="K397" s="35"/>
      <c r="L397" s="35"/>
      <c r="M397" s="35"/>
      <c r="N397" s="35"/>
      <c r="O397" s="35"/>
    </row>
    <row r="398" spans="1:15" s="1" customFormat="1" x14ac:dyDescent="0.25">
      <c r="A398" s="32">
        <v>43809</v>
      </c>
      <c r="B398" s="32">
        <v>43809</v>
      </c>
      <c r="C398" s="10" t="s">
        <v>61</v>
      </c>
      <c r="D398" s="86" t="s">
        <v>1953</v>
      </c>
      <c r="E398" s="104">
        <v>1073.8</v>
      </c>
      <c r="F398" s="204">
        <v>91</v>
      </c>
      <c r="G398" s="34"/>
      <c r="H398" s="34"/>
      <c r="I398" s="37"/>
      <c r="J398" s="47"/>
      <c r="K398" s="35"/>
      <c r="L398" s="35"/>
      <c r="M398" s="35"/>
      <c r="N398" s="35"/>
      <c r="O398" s="35"/>
    </row>
    <row r="399" spans="1:15" s="1" customFormat="1" x14ac:dyDescent="0.25">
      <c r="A399" s="32">
        <v>43809</v>
      </c>
      <c r="B399" s="32">
        <v>43809</v>
      </c>
      <c r="C399" s="10" t="s">
        <v>62</v>
      </c>
      <c r="D399" s="86" t="s">
        <v>1954</v>
      </c>
      <c r="E399" s="104">
        <v>4.0999999999999996</v>
      </c>
      <c r="F399" s="204">
        <v>2</v>
      </c>
      <c r="G399" s="34"/>
      <c r="H399" s="34"/>
      <c r="I399" s="37"/>
      <c r="J399" s="47"/>
      <c r="K399" s="35"/>
      <c r="L399" s="35"/>
      <c r="M399" s="35"/>
      <c r="N399" s="35"/>
      <c r="O399" s="35"/>
    </row>
    <row r="400" spans="1:15" s="1" customFormat="1" x14ac:dyDescent="0.25">
      <c r="A400" s="32">
        <v>43809</v>
      </c>
      <c r="B400" s="32">
        <v>43809</v>
      </c>
      <c r="C400" s="10" t="s">
        <v>63</v>
      </c>
      <c r="D400" s="86" t="s">
        <v>1955</v>
      </c>
      <c r="E400" s="104">
        <v>159.30000000000001</v>
      </c>
      <c r="F400" s="204">
        <v>3</v>
      </c>
      <c r="G400" s="34"/>
      <c r="H400" s="34"/>
      <c r="I400" s="37"/>
      <c r="J400" s="47"/>
      <c r="K400" s="35"/>
      <c r="L400" s="35"/>
      <c r="M400" s="35"/>
      <c r="N400" s="35"/>
      <c r="O400" s="35"/>
    </row>
    <row r="401" spans="1:15" s="1" customFormat="1" x14ac:dyDescent="0.25">
      <c r="A401" s="32">
        <v>43809</v>
      </c>
      <c r="B401" s="32">
        <v>43809</v>
      </c>
      <c r="C401" s="10" t="s">
        <v>64</v>
      </c>
      <c r="D401" s="87" t="s">
        <v>1956</v>
      </c>
      <c r="E401" s="104">
        <v>64900.000000000007</v>
      </c>
      <c r="F401" s="204">
        <v>500</v>
      </c>
      <c r="G401" s="34"/>
      <c r="H401" s="34"/>
      <c r="I401" s="37"/>
      <c r="J401" s="47"/>
      <c r="K401" s="35"/>
      <c r="L401" s="35"/>
      <c r="M401" s="35"/>
      <c r="N401" s="35"/>
      <c r="O401" s="35"/>
    </row>
    <row r="402" spans="1:15" s="1" customFormat="1" x14ac:dyDescent="0.25">
      <c r="A402" s="32">
        <v>43809</v>
      </c>
      <c r="B402" s="32">
        <v>43809</v>
      </c>
      <c r="C402" s="10" t="s">
        <v>65</v>
      </c>
      <c r="D402" s="87" t="s">
        <v>1957</v>
      </c>
      <c r="E402" s="104">
        <v>25960.000000000004</v>
      </c>
      <c r="F402" s="204">
        <v>200</v>
      </c>
      <c r="G402" s="34"/>
      <c r="H402" s="34"/>
      <c r="I402" s="37"/>
      <c r="J402" s="47"/>
      <c r="K402" s="35"/>
      <c r="L402" s="35"/>
      <c r="M402" s="35"/>
      <c r="N402" s="35"/>
      <c r="O402" s="35"/>
    </row>
    <row r="403" spans="1:15" s="1" customFormat="1" x14ac:dyDescent="0.25">
      <c r="A403" s="32">
        <v>43809</v>
      </c>
      <c r="B403" s="32">
        <v>43809</v>
      </c>
      <c r="C403" s="10" t="s">
        <v>66</v>
      </c>
      <c r="D403" s="87" t="s">
        <v>1958</v>
      </c>
      <c r="E403" s="104">
        <v>38940</v>
      </c>
      <c r="F403" s="204">
        <v>300</v>
      </c>
      <c r="G403" s="34"/>
      <c r="H403" s="34"/>
      <c r="I403" s="37"/>
      <c r="J403" s="47"/>
      <c r="K403" s="35"/>
      <c r="L403" s="35"/>
      <c r="M403" s="35"/>
      <c r="N403" s="35"/>
      <c r="O403" s="35"/>
    </row>
    <row r="404" spans="1:15" s="1" customFormat="1" x14ac:dyDescent="0.25">
      <c r="A404" s="32">
        <v>43809</v>
      </c>
      <c r="B404" s="32">
        <v>43809</v>
      </c>
      <c r="C404" s="10" t="s">
        <v>67</v>
      </c>
      <c r="D404" s="86" t="s">
        <v>1959</v>
      </c>
      <c r="E404" s="104">
        <v>16456</v>
      </c>
      <c r="F404" s="204">
        <v>187</v>
      </c>
      <c r="G404" s="34"/>
      <c r="H404" s="34"/>
      <c r="I404" s="37"/>
      <c r="J404" s="47"/>
      <c r="K404" s="35"/>
      <c r="L404" s="35"/>
      <c r="M404" s="35"/>
      <c r="N404" s="35"/>
      <c r="O404" s="35"/>
    </row>
    <row r="405" spans="1:15" s="1" customFormat="1" x14ac:dyDescent="0.25">
      <c r="A405" s="32">
        <v>43809</v>
      </c>
      <c r="B405" s="32">
        <v>43809</v>
      </c>
      <c r="C405" s="10" t="s">
        <v>68</v>
      </c>
      <c r="D405" s="86" t="s">
        <v>1960</v>
      </c>
      <c r="E405" s="104">
        <v>264</v>
      </c>
      <c r="F405" s="204">
        <v>3</v>
      </c>
      <c r="G405" s="34"/>
      <c r="H405" s="34"/>
      <c r="I405" s="37"/>
      <c r="J405" s="47"/>
      <c r="K405" s="35"/>
      <c r="L405" s="35"/>
      <c r="M405" s="35"/>
      <c r="N405" s="35"/>
      <c r="O405" s="35"/>
    </row>
    <row r="406" spans="1:15" s="1" customFormat="1" x14ac:dyDescent="0.25">
      <c r="A406" s="32">
        <v>43809</v>
      </c>
      <c r="B406" s="32">
        <v>43809</v>
      </c>
      <c r="C406" s="10" t="s">
        <v>69</v>
      </c>
      <c r="D406" s="86" t="s">
        <v>1961</v>
      </c>
      <c r="E406" s="104">
        <v>770</v>
      </c>
      <c r="F406" s="204">
        <v>110</v>
      </c>
      <c r="G406" s="34"/>
      <c r="H406" s="34"/>
      <c r="I406" s="37"/>
      <c r="J406" s="47"/>
      <c r="K406" s="35"/>
      <c r="L406" s="35"/>
      <c r="M406" s="35"/>
      <c r="N406" s="35"/>
      <c r="O406" s="35"/>
    </row>
    <row r="407" spans="1:15" s="1" customFormat="1" x14ac:dyDescent="0.25">
      <c r="A407" s="32">
        <v>43809</v>
      </c>
      <c r="B407" s="32">
        <v>43809</v>
      </c>
      <c r="C407" s="10" t="s">
        <v>70</v>
      </c>
      <c r="D407" s="86" t="s">
        <v>1962</v>
      </c>
      <c r="E407" s="104">
        <v>2800</v>
      </c>
      <c r="F407" s="204">
        <v>80</v>
      </c>
      <c r="G407" s="34"/>
      <c r="H407" s="34"/>
      <c r="I407" s="37"/>
      <c r="J407" s="47"/>
      <c r="K407" s="35"/>
      <c r="L407" s="35"/>
      <c r="M407" s="35"/>
      <c r="N407" s="35"/>
      <c r="O407" s="35"/>
    </row>
    <row r="408" spans="1:15" s="1" customFormat="1" x14ac:dyDescent="0.25">
      <c r="A408" s="32">
        <v>43809</v>
      </c>
      <c r="B408" s="32">
        <v>43809</v>
      </c>
      <c r="C408" s="10" t="s">
        <v>71</v>
      </c>
      <c r="D408" s="88" t="s">
        <v>293</v>
      </c>
      <c r="E408" s="104">
        <v>2840</v>
      </c>
      <c r="F408" s="204">
        <v>8</v>
      </c>
      <c r="G408" s="34"/>
      <c r="H408" s="34"/>
      <c r="I408" s="37"/>
      <c r="J408" s="47"/>
      <c r="K408" s="35"/>
      <c r="L408" s="35"/>
      <c r="M408" s="35"/>
      <c r="N408" s="35"/>
      <c r="O408" s="35"/>
    </row>
    <row r="409" spans="1:15" s="1" customFormat="1" x14ac:dyDescent="0.25">
      <c r="A409" s="32">
        <v>43809</v>
      </c>
      <c r="B409" s="32">
        <v>43809</v>
      </c>
      <c r="C409" s="10" t="s">
        <v>72</v>
      </c>
      <c r="D409" s="88" t="s">
        <v>535</v>
      </c>
      <c r="E409" s="104">
        <v>650</v>
      </c>
      <c r="F409" s="204">
        <v>2</v>
      </c>
      <c r="G409" s="34"/>
      <c r="H409" s="34"/>
      <c r="I409" s="37"/>
      <c r="J409" s="47"/>
      <c r="K409" s="35"/>
      <c r="L409" s="35"/>
      <c r="M409" s="35"/>
      <c r="N409" s="35"/>
      <c r="O409" s="35"/>
    </row>
    <row r="410" spans="1:15" s="1" customFormat="1" x14ac:dyDescent="0.25">
      <c r="A410" s="32">
        <v>43809</v>
      </c>
      <c r="B410" s="32">
        <v>43809</v>
      </c>
      <c r="C410" s="10" t="s">
        <v>73</v>
      </c>
      <c r="D410" s="86" t="s">
        <v>294</v>
      </c>
      <c r="E410" s="104">
        <v>3705</v>
      </c>
      <c r="F410" s="204">
        <v>19</v>
      </c>
      <c r="G410" s="34"/>
      <c r="H410" s="34"/>
      <c r="I410" s="37"/>
      <c r="J410" s="47"/>
      <c r="K410" s="35"/>
      <c r="L410" s="35"/>
      <c r="M410" s="35"/>
      <c r="N410" s="35"/>
      <c r="O410" s="35"/>
    </row>
    <row r="411" spans="1:15" s="1" customFormat="1" x14ac:dyDescent="0.25">
      <c r="A411" s="32">
        <v>43809</v>
      </c>
      <c r="B411" s="32">
        <v>43809</v>
      </c>
      <c r="C411" s="10" t="s">
        <v>74</v>
      </c>
      <c r="D411" s="86" t="s">
        <v>337</v>
      </c>
      <c r="E411" s="104">
        <v>3600</v>
      </c>
      <c r="F411" s="204">
        <v>40</v>
      </c>
      <c r="G411" s="34"/>
      <c r="H411" s="34"/>
      <c r="I411" s="37"/>
      <c r="J411" s="47"/>
      <c r="K411" s="35"/>
      <c r="L411" s="35"/>
      <c r="M411" s="35"/>
      <c r="N411" s="35"/>
      <c r="O411" s="35"/>
    </row>
    <row r="412" spans="1:15" s="1" customFormat="1" x14ac:dyDescent="0.25">
      <c r="A412" s="32">
        <v>43809</v>
      </c>
      <c r="B412" s="32">
        <v>43809</v>
      </c>
      <c r="C412" s="10" t="s">
        <v>75</v>
      </c>
      <c r="D412" s="86" t="s">
        <v>340</v>
      </c>
      <c r="E412" s="104">
        <v>16.52</v>
      </c>
      <c r="F412" s="204">
        <v>4</v>
      </c>
      <c r="G412" s="34"/>
      <c r="H412" s="34"/>
      <c r="I412" s="37"/>
      <c r="J412" s="47"/>
      <c r="K412" s="35"/>
      <c r="L412" s="35"/>
      <c r="M412" s="35"/>
      <c r="N412" s="35"/>
      <c r="O412" s="35"/>
    </row>
    <row r="413" spans="1:15" s="1" customFormat="1" x14ac:dyDescent="0.25">
      <c r="A413" s="32">
        <v>43809</v>
      </c>
      <c r="B413" s="32">
        <v>43809</v>
      </c>
      <c r="C413" s="10" t="s">
        <v>76</v>
      </c>
      <c r="D413" s="86" t="s">
        <v>343</v>
      </c>
      <c r="E413" s="104">
        <v>2025</v>
      </c>
      <c r="F413" s="204">
        <v>75</v>
      </c>
      <c r="G413" s="34"/>
      <c r="H413" s="34"/>
      <c r="I413" s="37"/>
      <c r="J413" s="47"/>
      <c r="K413" s="35"/>
      <c r="L413" s="35"/>
      <c r="M413" s="35"/>
      <c r="N413" s="35"/>
      <c r="O413" s="35"/>
    </row>
    <row r="414" spans="1:15" s="1" customFormat="1" x14ac:dyDescent="0.25">
      <c r="A414" s="32">
        <v>43809</v>
      </c>
      <c r="B414" s="32">
        <v>43809</v>
      </c>
      <c r="C414" s="10" t="s">
        <v>77</v>
      </c>
      <c r="D414" s="86" t="s">
        <v>344</v>
      </c>
      <c r="E414" s="104">
        <v>270</v>
      </c>
      <c r="F414" s="204">
        <v>10</v>
      </c>
      <c r="G414" s="34"/>
      <c r="H414" s="34"/>
      <c r="I414" s="37"/>
      <c r="J414" s="47"/>
      <c r="K414" s="35"/>
      <c r="L414" s="35"/>
      <c r="M414" s="35"/>
      <c r="N414" s="35"/>
      <c r="O414" s="35"/>
    </row>
    <row r="415" spans="1:15" s="1" customFormat="1" x14ac:dyDescent="0.25">
      <c r="A415" s="32">
        <v>43809</v>
      </c>
      <c r="B415" s="32">
        <v>43809</v>
      </c>
      <c r="C415" s="10" t="s">
        <v>78</v>
      </c>
      <c r="D415" s="86" t="s">
        <v>341</v>
      </c>
      <c r="E415" s="104">
        <v>378</v>
      </c>
      <c r="F415" s="204">
        <v>14</v>
      </c>
      <c r="G415" s="34"/>
      <c r="H415" s="34"/>
      <c r="I415" s="37"/>
      <c r="J415" s="47"/>
      <c r="K415" s="35"/>
      <c r="L415" s="35"/>
      <c r="M415" s="35"/>
      <c r="N415" s="35"/>
      <c r="O415" s="35"/>
    </row>
    <row r="416" spans="1:15" s="1" customFormat="1" x14ac:dyDescent="0.25">
      <c r="A416" s="32">
        <v>43809</v>
      </c>
      <c r="B416" s="32">
        <v>43809</v>
      </c>
      <c r="C416" s="10" t="s">
        <v>79</v>
      </c>
      <c r="D416" s="89" t="s">
        <v>342</v>
      </c>
      <c r="E416" s="104">
        <v>270</v>
      </c>
      <c r="F416" s="204">
        <v>10</v>
      </c>
      <c r="G416" s="34"/>
      <c r="H416" s="34"/>
      <c r="I416" s="37"/>
      <c r="J416" s="47"/>
      <c r="K416" s="35"/>
      <c r="L416" s="35"/>
      <c r="M416" s="35"/>
      <c r="N416" s="35"/>
      <c r="O416" s="35"/>
    </row>
    <row r="417" spans="1:15" s="1" customFormat="1" x14ac:dyDescent="0.25">
      <c r="A417" s="32">
        <v>43809</v>
      </c>
      <c r="B417" s="32">
        <v>43809</v>
      </c>
      <c r="C417" s="10" t="s">
        <v>80</v>
      </c>
      <c r="D417" s="89" t="s">
        <v>1963</v>
      </c>
      <c r="E417" s="104">
        <v>646.79999999999995</v>
      </c>
      <c r="F417" s="204">
        <v>98</v>
      </c>
      <c r="G417" s="34"/>
      <c r="H417" s="34"/>
      <c r="I417" s="37"/>
      <c r="J417" s="47"/>
      <c r="K417" s="35"/>
      <c r="L417" s="35"/>
      <c r="M417" s="35"/>
      <c r="N417" s="35"/>
      <c r="O417" s="35"/>
    </row>
    <row r="418" spans="1:15" s="1" customFormat="1" x14ac:dyDescent="0.25">
      <c r="A418" s="32">
        <v>43809</v>
      </c>
      <c r="B418" s="32">
        <v>43809</v>
      </c>
      <c r="C418" s="10" t="s">
        <v>81</v>
      </c>
      <c r="D418" s="89" t="s">
        <v>1964</v>
      </c>
      <c r="E418" s="104">
        <v>855.5</v>
      </c>
      <c r="F418" s="204">
        <v>29</v>
      </c>
      <c r="G418" s="34"/>
      <c r="H418" s="34"/>
      <c r="I418" s="37"/>
      <c r="J418" s="47"/>
      <c r="K418" s="35"/>
      <c r="L418" s="35"/>
      <c r="M418" s="35"/>
      <c r="N418" s="35"/>
      <c r="O418" s="35"/>
    </row>
    <row r="419" spans="1:15" s="1" customFormat="1" x14ac:dyDescent="0.25">
      <c r="A419" s="32">
        <v>43809</v>
      </c>
      <c r="B419" s="32">
        <v>43809</v>
      </c>
      <c r="C419" s="10" t="s">
        <v>82</v>
      </c>
      <c r="D419" s="89" t="s">
        <v>1965</v>
      </c>
      <c r="E419" s="104">
        <v>495</v>
      </c>
      <c r="F419" s="204">
        <v>75</v>
      </c>
      <c r="G419" s="34"/>
      <c r="H419" s="34"/>
      <c r="I419" s="37"/>
      <c r="J419" s="47"/>
      <c r="K419" s="35"/>
      <c r="L419" s="35"/>
      <c r="M419" s="35"/>
      <c r="N419" s="35"/>
      <c r="O419" s="35"/>
    </row>
    <row r="420" spans="1:15" s="1" customFormat="1" x14ac:dyDescent="0.25">
      <c r="A420" s="32">
        <v>43809</v>
      </c>
      <c r="B420" s="32">
        <v>43809</v>
      </c>
      <c r="C420" s="10" t="s">
        <v>83</v>
      </c>
      <c r="D420" s="89" t="s">
        <v>1966</v>
      </c>
      <c r="E420" s="104">
        <v>877.8</v>
      </c>
      <c r="F420" s="204">
        <v>133</v>
      </c>
      <c r="G420" s="34"/>
      <c r="H420" s="34"/>
      <c r="I420" s="37"/>
      <c r="J420" s="47"/>
      <c r="K420" s="35"/>
      <c r="L420" s="35"/>
      <c r="M420" s="35"/>
      <c r="N420" s="35"/>
      <c r="O420" s="35"/>
    </row>
    <row r="421" spans="1:15" s="1" customFormat="1" x14ac:dyDescent="0.25">
      <c r="A421" s="32">
        <v>43809</v>
      </c>
      <c r="B421" s="32">
        <v>43809</v>
      </c>
      <c r="C421" s="10" t="s">
        <v>84</v>
      </c>
      <c r="D421" s="89" t="s">
        <v>1967</v>
      </c>
      <c r="E421" s="104">
        <v>1911</v>
      </c>
      <c r="F421" s="204">
        <v>39</v>
      </c>
      <c r="G421" s="34"/>
      <c r="H421" s="34"/>
      <c r="I421" s="37"/>
      <c r="J421" s="47"/>
      <c r="K421" s="35"/>
      <c r="L421" s="35"/>
      <c r="M421" s="35"/>
      <c r="N421" s="35"/>
      <c r="O421" s="35"/>
    </row>
    <row r="422" spans="1:15" s="1" customFormat="1" x14ac:dyDescent="0.25">
      <c r="A422" s="32">
        <v>43809</v>
      </c>
      <c r="B422" s="32">
        <v>43809</v>
      </c>
      <c r="C422" s="10" t="s">
        <v>85</v>
      </c>
      <c r="D422" s="89" t="s">
        <v>1968</v>
      </c>
      <c r="E422" s="104">
        <v>159.30000000000001</v>
      </c>
      <c r="F422" s="204">
        <v>3</v>
      </c>
      <c r="G422" s="34"/>
      <c r="H422" s="34"/>
      <c r="I422" s="37"/>
      <c r="J422" s="47"/>
      <c r="K422" s="35"/>
      <c r="L422" s="35"/>
      <c r="M422" s="35"/>
      <c r="N422" s="35"/>
      <c r="O422" s="35"/>
    </row>
    <row r="423" spans="1:15" s="1" customFormat="1" x14ac:dyDescent="0.25">
      <c r="A423" s="32">
        <v>43809</v>
      </c>
      <c r="B423" s="32">
        <v>43809</v>
      </c>
      <c r="C423" s="10" t="s">
        <v>86</v>
      </c>
      <c r="D423" s="89" t="s">
        <v>1969</v>
      </c>
      <c r="E423" s="104">
        <v>260</v>
      </c>
      <c r="F423" s="204">
        <v>10</v>
      </c>
      <c r="G423" s="34"/>
      <c r="H423" s="34"/>
      <c r="I423" s="37"/>
      <c r="J423" s="47"/>
      <c r="K423" s="35"/>
      <c r="L423" s="35"/>
      <c r="M423" s="35"/>
      <c r="N423" s="35"/>
      <c r="O423" s="35"/>
    </row>
    <row r="424" spans="1:15" s="1" customFormat="1" x14ac:dyDescent="0.25">
      <c r="A424" s="32">
        <v>43809</v>
      </c>
      <c r="B424" s="32">
        <v>43809</v>
      </c>
      <c r="C424" s="10" t="s">
        <v>87</v>
      </c>
      <c r="D424" s="90" t="s">
        <v>295</v>
      </c>
      <c r="E424" s="104">
        <v>1015</v>
      </c>
      <c r="F424" s="204">
        <v>29</v>
      </c>
      <c r="G424" s="34"/>
      <c r="H424" s="34"/>
      <c r="I424" s="37"/>
      <c r="J424" s="47"/>
      <c r="K424" s="35"/>
      <c r="L424" s="35"/>
      <c r="M424" s="35"/>
      <c r="N424" s="35"/>
      <c r="O424" s="35"/>
    </row>
    <row r="425" spans="1:15" s="1" customFormat="1" x14ac:dyDescent="0.25">
      <c r="A425" s="32">
        <v>43809</v>
      </c>
      <c r="B425" s="32">
        <v>43809</v>
      </c>
      <c r="C425" s="10" t="s">
        <v>88</v>
      </c>
      <c r="D425" s="90" t="s">
        <v>501</v>
      </c>
      <c r="E425" s="104">
        <v>840</v>
      </c>
      <c r="F425" s="204">
        <v>24</v>
      </c>
      <c r="G425" s="34"/>
      <c r="H425" s="34"/>
      <c r="I425" s="37"/>
      <c r="J425" s="47"/>
      <c r="K425" s="35"/>
      <c r="L425" s="35"/>
      <c r="M425" s="35"/>
      <c r="N425" s="35"/>
      <c r="O425" s="35"/>
    </row>
    <row r="426" spans="1:15" s="1" customFormat="1" x14ac:dyDescent="0.25">
      <c r="A426" s="32">
        <v>43809</v>
      </c>
      <c r="B426" s="32">
        <v>43809</v>
      </c>
      <c r="C426" s="10" t="s">
        <v>89</v>
      </c>
      <c r="D426" s="90" t="s">
        <v>500</v>
      </c>
      <c r="E426" s="104">
        <v>455</v>
      </c>
      <c r="F426" s="204">
        <v>13</v>
      </c>
      <c r="G426" s="34"/>
      <c r="H426" s="34"/>
      <c r="I426" s="37"/>
      <c r="J426" s="47"/>
      <c r="K426" s="35"/>
      <c r="L426" s="35"/>
      <c r="M426" s="35"/>
      <c r="N426" s="35"/>
      <c r="O426" s="35"/>
    </row>
    <row r="427" spans="1:15" s="1" customFormat="1" x14ac:dyDescent="0.25">
      <c r="A427" s="32">
        <v>43809</v>
      </c>
      <c r="B427" s="32">
        <v>43809</v>
      </c>
      <c r="C427" s="10" t="s">
        <v>90</v>
      </c>
      <c r="D427" s="52" t="s">
        <v>296</v>
      </c>
      <c r="E427" s="104">
        <v>1950.03</v>
      </c>
      <c r="F427" s="204">
        <v>3</v>
      </c>
      <c r="G427" s="34"/>
      <c r="H427" s="34"/>
      <c r="I427" s="37"/>
      <c r="J427" s="47"/>
      <c r="K427" s="35"/>
      <c r="L427" s="35"/>
      <c r="M427" s="35"/>
      <c r="N427" s="35"/>
      <c r="O427" s="35"/>
    </row>
    <row r="428" spans="1:15" s="1" customFormat="1" x14ac:dyDescent="0.25">
      <c r="A428" s="32">
        <v>43809</v>
      </c>
      <c r="B428" s="32">
        <v>43809</v>
      </c>
      <c r="C428" s="10" t="s">
        <v>91</v>
      </c>
      <c r="D428" s="52" t="s">
        <v>345</v>
      </c>
      <c r="E428" s="104">
        <v>53.1</v>
      </c>
      <c r="F428" s="204">
        <v>1</v>
      </c>
      <c r="G428" s="34"/>
      <c r="H428" s="34"/>
      <c r="I428" s="37"/>
      <c r="J428" s="47"/>
      <c r="K428" s="35"/>
      <c r="L428" s="35"/>
      <c r="M428" s="35"/>
      <c r="N428" s="35"/>
      <c r="O428" s="35"/>
    </row>
    <row r="429" spans="1:15" s="1" customFormat="1" x14ac:dyDescent="0.25">
      <c r="A429" s="32">
        <v>43809</v>
      </c>
      <c r="B429" s="32">
        <v>43809</v>
      </c>
      <c r="C429" s="10" t="s">
        <v>92</v>
      </c>
      <c r="D429" s="52" t="s">
        <v>1970</v>
      </c>
      <c r="E429" s="104">
        <v>585</v>
      </c>
      <c r="F429" s="204">
        <v>15</v>
      </c>
      <c r="G429" s="34"/>
      <c r="H429" s="34"/>
      <c r="I429" s="37"/>
      <c r="J429" s="47"/>
      <c r="K429" s="35"/>
      <c r="L429" s="35"/>
      <c r="M429" s="35"/>
      <c r="N429" s="35"/>
      <c r="O429" s="35"/>
    </row>
    <row r="430" spans="1:15" s="1" customFormat="1" x14ac:dyDescent="0.25">
      <c r="A430" s="32">
        <v>43809</v>
      </c>
      <c r="B430" s="32">
        <v>43809</v>
      </c>
      <c r="C430" s="10" t="s">
        <v>93</v>
      </c>
      <c r="D430" s="52" t="s">
        <v>1971</v>
      </c>
      <c r="E430" s="104">
        <v>1196.52</v>
      </c>
      <c r="F430" s="204">
        <v>39</v>
      </c>
      <c r="G430" s="34"/>
      <c r="H430" s="34"/>
      <c r="I430" s="37"/>
      <c r="J430" s="47"/>
      <c r="K430" s="35"/>
      <c r="L430" s="35"/>
      <c r="M430" s="35"/>
      <c r="N430" s="35"/>
      <c r="O430" s="35"/>
    </row>
    <row r="431" spans="1:15" s="1" customFormat="1" x14ac:dyDescent="0.25">
      <c r="A431" s="32">
        <v>43809</v>
      </c>
      <c r="B431" s="32">
        <v>43809</v>
      </c>
      <c r="C431" s="10" t="s">
        <v>94</v>
      </c>
      <c r="D431" s="52" t="s">
        <v>1972</v>
      </c>
      <c r="E431" s="104">
        <v>4720</v>
      </c>
      <c r="F431" s="204">
        <v>100</v>
      </c>
      <c r="G431" s="34"/>
      <c r="H431" s="34"/>
      <c r="I431" s="37"/>
      <c r="J431" s="47"/>
      <c r="K431" s="35"/>
      <c r="L431" s="35"/>
      <c r="M431" s="35"/>
      <c r="N431" s="35"/>
      <c r="O431" s="35"/>
    </row>
    <row r="432" spans="1:15" s="1" customFormat="1" x14ac:dyDescent="0.25">
      <c r="A432" s="32">
        <v>43809</v>
      </c>
      <c r="B432" s="32">
        <v>43809</v>
      </c>
      <c r="C432" s="10" t="s">
        <v>95</v>
      </c>
      <c r="D432" s="52" t="s">
        <v>1973</v>
      </c>
      <c r="E432" s="104">
        <v>1554</v>
      </c>
      <c r="F432" s="204">
        <v>40</v>
      </c>
      <c r="G432" s="34"/>
      <c r="H432" s="34"/>
      <c r="I432" s="37"/>
      <c r="J432" s="47"/>
      <c r="K432" s="35"/>
      <c r="L432" s="35"/>
      <c r="M432" s="35"/>
      <c r="N432" s="35"/>
      <c r="O432" s="35"/>
    </row>
    <row r="433" spans="1:15" s="1" customFormat="1" x14ac:dyDescent="0.25">
      <c r="A433" s="32">
        <v>43809</v>
      </c>
      <c r="B433" s="32">
        <v>43809</v>
      </c>
      <c r="C433" s="10" t="s">
        <v>96</v>
      </c>
      <c r="D433" s="89" t="s">
        <v>297</v>
      </c>
      <c r="E433" s="104">
        <v>1869.6000000000001</v>
      </c>
      <c r="F433" s="204">
        <v>76</v>
      </c>
      <c r="G433" s="34"/>
      <c r="H433" s="34"/>
      <c r="I433" s="37"/>
      <c r="J433" s="47"/>
      <c r="K433" s="35"/>
      <c r="L433" s="35"/>
      <c r="M433" s="35"/>
      <c r="N433" s="35"/>
      <c r="O433" s="35"/>
    </row>
    <row r="434" spans="1:15" s="1" customFormat="1" x14ac:dyDescent="0.25">
      <c r="A434" s="32">
        <v>43809</v>
      </c>
      <c r="B434" s="32">
        <v>43809</v>
      </c>
      <c r="C434" s="10" t="s">
        <v>97</v>
      </c>
      <c r="D434" s="89" t="s">
        <v>346</v>
      </c>
      <c r="E434" s="104">
        <v>500.32</v>
      </c>
      <c r="F434" s="204">
        <v>53</v>
      </c>
      <c r="G434" s="34"/>
      <c r="H434" s="34"/>
      <c r="I434" s="37"/>
      <c r="J434" s="47"/>
      <c r="K434" s="35"/>
      <c r="L434" s="35"/>
      <c r="M434" s="35"/>
      <c r="N434" s="35"/>
      <c r="O434" s="35"/>
    </row>
    <row r="435" spans="1:15" s="1" customFormat="1" x14ac:dyDescent="0.25">
      <c r="A435" s="32">
        <v>43809</v>
      </c>
      <c r="B435" s="32">
        <v>43809</v>
      </c>
      <c r="C435" s="10" t="s">
        <v>98</v>
      </c>
      <c r="D435" s="89" t="s">
        <v>1974</v>
      </c>
      <c r="E435" s="104">
        <v>10525.679999999998</v>
      </c>
      <c r="F435" s="204">
        <v>99</v>
      </c>
      <c r="G435" s="34"/>
      <c r="H435" s="34"/>
      <c r="I435" s="37"/>
      <c r="J435" s="47"/>
      <c r="K435" s="35"/>
      <c r="L435" s="35"/>
      <c r="M435" s="35"/>
      <c r="N435" s="35"/>
      <c r="O435" s="35"/>
    </row>
    <row r="436" spans="1:15" s="1" customFormat="1" x14ac:dyDescent="0.25">
      <c r="A436" s="32">
        <v>43809</v>
      </c>
      <c r="B436" s="32">
        <v>43809</v>
      </c>
      <c r="C436" s="10" t="s">
        <v>99</v>
      </c>
      <c r="D436" s="90" t="s">
        <v>1975</v>
      </c>
      <c r="E436" s="104">
        <v>330.4</v>
      </c>
      <c r="F436" s="204">
        <v>1</v>
      </c>
      <c r="G436" s="34"/>
      <c r="H436" s="34"/>
      <c r="I436" s="37"/>
      <c r="J436" s="47"/>
      <c r="K436" s="35"/>
      <c r="L436" s="35"/>
      <c r="M436" s="35"/>
      <c r="N436" s="35"/>
      <c r="O436" s="35"/>
    </row>
    <row r="437" spans="1:15" s="1" customFormat="1" x14ac:dyDescent="0.25">
      <c r="A437" s="32">
        <v>43809</v>
      </c>
      <c r="B437" s="32">
        <v>43809</v>
      </c>
      <c r="C437" s="10" t="s">
        <v>100</v>
      </c>
      <c r="D437" s="52" t="s">
        <v>298</v>
      </c>
      <c r="E437" s="104">
        <v>150</v>
      </c>
      <c r="F437" s="204">
        <v>6</v>
      </c>
      <c r="G437" s="34"/>
      <c r="H437" s="34"/>
      <c r="I437" s="37"/>
      <c r="J437" s="47"/>
      <c r="K437" s="35"/>
      <c r="L437" s="35"/>
      <c r="M437" s="35"/>
      <c r="N437" s="35"/>
      <c r="O437" s="35"/>
    </row>
    <row r="438" spans="1:15" s="1" customFormat="1" x14ac:dyDescent="0.25">
      <c r="A438" s="32">
        <v>43809</v>
      </c>
      <c r="B438" s="32">
        <v>43809</v>
      </c>
      <c r="C438" s="10" t="s">
        <v>101</v>
      </c>
      <c r="D438" s="52" t="s">
        <v>299</v>
      </c>
      <c r="E438" s="104">
        <v>100</v>
      </c>
      <c r="F438" s="204">
        <v>4</v>
      </c>
      <c r="G438" s="34"/>
      <c r="H438" s="34"/>
      <c r="I438" s="37"/>
      <c r="J438" s="47"/>
      <c r="K438" s="35"/>
      <c r="L438" s="35"/>
      <c r="M438" s="35"/>
      <c r="N438" s="35"/>
      <c r="O438" s="35"/>
    </row>
    <row r="439" spans="1:15" s="1" customFormat="1" x14ac:dyDescent="0.25">
      <c r="A439" s="32">
        <v>43809</v>
      </c>
      <c r="B439" s="32">
        <v>43809</v>
      </c>
      <c r="C439" s="10" t="s">
        <v>102</v>
      </c>
      <c r="D439" s="52" t="s">
        <v>300</v>
      </c>
      <c r="E439" s="104">
        <v>25</v>
      </c>
      <c r="F439" s="204">
        <v>1</v>
      </c>
      <c r="G439" s="34"/>
      <c r="H439" s="34"/>
      <c r="I439" s="37"/>
      <c r="J439" s="47"/>
      <c r="K439" s="35"/>
      <c r="L439" s="35"/>
      <c r="M439" s="35"/>
      <c r="N439" s="35"/>
      <c r="O439" s="35"/>
    </row>
    <row r="440" spans="1:15" s="1" customFormat="1" x14ac:dyDescent="0.25">
      <c r="A440" s="32">
        <v>43809</v>
      </c>
      <c r="B440" s="32">
        <v>43809</v>
      </c>
      <c r="C440" s="10" t="s">
        <v>103</v>
      </c>
      <c r="D440" s="52" t="s">
        <v>301</v>
      </c>
      <c r="E440" s="104">
        <v>75</v>
      </c>
      <c r="F440" s="204">
        <v>3</v>
      </c>
      <c r="G440" s="34"/>
      <c r="H440" s="34"/>
      <c r="I440" s="37"/>
      <c r="J440" s="47"/>
      <c r="K440" s="35"/>
      <c r="L440" s="35"/>
      <c r="M440" s="35"/>
      <c r="N440" s="35"/>
      <c r="O440" s="35"/>
    </row>
    <row r="441" spans="1:15" s="1" customFormat="1" x14ac:dyDescent="0.25">
      <c r="A441" s="32">
        <v>43809</v>
      </c>
      <c r="B441" s="32">
        <v>43809</v>
      </c>
      <c r="C441" s="10" t="s">
        <v>104</v>
      </c>
      <c r="D441" s="52" t="s">
        <v>1976</v>
      </c>
      <c r="E441" s="104">
        <v>97</v>
      </c>
      <c r="F441" s="204">
        <v>1</v>
      </c>
      <c r="G441" s="34"/>
      <c r="H441" s="34"/>
      <c r="I441" s="37"/>
      <c r="J441" s="47"/>
      <c r="K441" s="35"/>
      <c r="L441" s="35"/>
      <c r="M441" s="35"/>
      <c r="N441" s="35"/>
      <c r="O441" s="35"/>
    </row>
    <row r="442" spans="1:15" s="1" customFormat="1" x14ac:dyDescent="0.25">
      <c r="A442" s="32">
        <v>43809</v>
      </c>
      <c r="B442" s="32">
        <v>43809</v>
      </c>
      <c r="C442" s="10" t="s">
        <v>105</v>
      </c>
      <c r="D442" s="52" t="s">
        <v>1977</v>
      </c>
      <c r="E442" s="104">
        <v>2189</v>
      </c>
      <c r="F442" s="204">
        <v>50</v>
      </c>
      <c r="G442" s="34"/>
      <c r="H442" s="34"/>
      <c r="I442" s="37"/>
      <c r="J442" s="47"/>
      <c r="K442" s="35"/>
      <c r="L442" s="35"/>
      <c r="M442" s="35"/>
      <c r="N442" s="35"/>
      <c r="O442" s="35"/>
    </row>
    <row r="443" spans="1:15" s="1" customFormat="1" x14ac:dyDescent="0.25">
      <c r="A443" s="32">
        <v>43809</v>
      </c>
      <c r="B443" s="32">
        <v>43809</v>
      </c>
      <c r="C443" s="10" t="s">
        <v>106</v>
      </c>
      <c r="D443" s="52" t="s">
        <v>1978</v>
      </c>
      <c r="E443" s="104">
        <v>2950</v>
      </c>
      <c r="F443" s="204">
        <v>1</v>
      </c>
      <c r="G443" s="34"/>
      <c r="H443" s="34"/>
      <c r="I443" s="37"/>
      <c r="J443" s="47"/>
      <c r="K443" s="35"/>
      <c r="L443" s="35"/>
      <c r="M443" s="35"/>
      <c r="N443" s="35"/>
      <c r="O443" s="35"/>
    </row>
    <row r="444" spans="1:15" s="1" customFormat="1" x14ac:dyDescent="0.25">
      <c r="A444" s="32">
        <v>43809</v>
      </c>
      <c r="B444" s="32">
        <v>43809</v>
      </c>
      <c r="C444" s="10" t="s">
        <v>107</v>
      </c>
      <c r="D444" s="89" t="s">
        <v>302</v>
      </c>
      <c r="E444" s="104">
        <v>144</v>
      </c>
      <c r="F444" s="204">
        <v>2</v>
      </c>
      <c r="G444" s="34"/>
      <c r="H444" s="34"/>
      <c r="I444" s="37"/>
      <c r="J444" s="47"/>
      <c r="K444" s="35"/>
      <c r="L444" s="35"/>
      <c r="M444" s="35"/>
      <c r="N444" s="35"/>
      <c r="O444" s="35"/>
    </row>
    <row r="445" spans="1:15" s="1" customFormat="1" x14ac:dyDescent="0.25">
      <c r="A445" s="32">
        <v>43809</v>
      </c>
      <c r="B445" s="32">
        <v>43809</v>
      </c>
      <c r="C445" s="10" t="s">
        <v>108</v>
      </c>
      <c r="D445" s="89" t="s">
        <v>1979</v>
      </c>
      <c r="E445" s="104">
        <v>720</v>
      </c>
      <c r="F445" s="204">
        <v>9</v>
      </c>
      <c r="G445" s="34"/>
      <c r="H445" s="34"/>
      <c r="I445" s="37"/>
      <c r="J445" s="47"/>
      <c r="K445" s="35"/>
      <c r="L445" s="35"/>
      <c r="M445" s="35"/>
      <c r="N445" s="35"/>
      <c r="O445" s="35"/>
    </row>
    <row r="446" spans="1:15" s="1" customFormat="1" x14ac:dyDescent="0.25">
      <c r="A446" s="32">
        <v>43809</v>
      </c>
      <c r="B446" s="32">
        <v>43809</v>
      </c>
      <c r="C446" s="10" t="s">
        <v>109</v>
      </c>
      <c r="D446" s="89" t="s">
        <v>1980</v>
      </c>
      <c r="E446" s="104">
        <v>601.30000000000007</v>
      </c>
      <c r="F446" s="204">
        <v>7</v>
      </c>
      <c r="G446" s="34"/>
      <c r="H446" s="34"/>
      <c r="I446" s="37"/>
      <c r="J446" s="47"/>
      <c r="K446" s="35"/>
      <c r="L446" s="35"/>
      <c r="M446" s="35"/>
      <c r="N446" s="35"/>
      <c r="O446" s="35"/>
    </row>
    <row r="447" spans="1:15" s="1" customFormat="1" x14ac:dyDescent="0.25">
      <c r="A447" s="32">
        <v>43809</v>
      </c>
      <c r="B447" s="32">
        <v>43809</v>
      </c>
      <c r="C447" s="10" t="s">
        <v>110</v>
      </c>
      <c r="D447" s="89" t="s">
        <v>1981</v>
      </c>
      <c r="E447" s="104">
        <v>369</v>
      </c>
      <c r="F447" s="204">
        <v>3</v>
      </c>
      <c r="G447" s="34"/>
      <c r="H447" s="34"/>
      <c r="I447" s="37"/>
      <c r="J447" s="47"/>
      <c r="K447" s="35"/>
      <c r="L447" s="35"/>
      <c r="M447" s="35"/>
      <c r="N447" s="35"/>
      <c r="O447" s="35"/>
    </row>
    <row r="448" spans="1:15" s="1" customFormat="1" x14ac:dyDescent="0.25">
      <c r="A448" s="32">
        <v>43809</v>
      </c>
      <c r="B448" s="32">
        <v>43809</v>
      </c>
      <c r="C448" s="10" t="s">
        <v>111</v>
      </c>
      <c r="D448" s="89" t="s">
        <v>1982</v>
      </c>
      <c r="E448" s="104">
        <v>1843.6999999999998</v>
      </c>
      <c r="F448" s="204">
        <v>103</v>
      </c>
      <c r="G448" s="34"/>
      <c r="H448" s="34"/>
      <c r="I448" s="37"/>
      <c r="J448" s="47"/>
      <c r="K448" s="35"/>
      <c r="L448" s="35"/>
      <c r="M448" s="35"/>
      <c r="N448" s="35"/>
      <c r="O448" s="35"/>
    </row>
    <row r="449" spans="1:15" s="1" customFormat="1" x14ac:dyDescent="0.25">
      <c r="A449" s="32">
        <v>43809</v>
      </c>
      <c r="B449" s="32">
        <v>43809</v>
      </c>
      <c r="C449" s="10" t="s">
        <v>113</v>
      </c>
      <c r="D449" s="89" t="s">
        <v>349</v>
      </c>
      <c r="E449" s="104">
        <v>360.64000000000004</v>
      </c>
      <c r="F449" s="204">
        <v>98</v>
      </c>
      <c r="G449" s="34"/>
      <c r="H449" s="34"/>
      <c r="I449" s="37"/>
      <c r="J449" s="47"/>
      <c r="K449" s="35"/>
      <c r="L449" s="35"/>
      <c r="M449" s="35"/>
      <c r="N449" s="35"/>
      <c r="O449" s="35"/>
    </row>
    <row r="450" spans="1:15" s="1" customFormat="1" x14ac:dyDescent="0.25">
      <c r="A450" s="32">
        <v>43809</v>
      </c>
      <c r="B450" s="32">
        <v>43809</v>
      </c>
      <c r="C450" s="10" t="s">
        <v>114</v>
      </c>
      <c r="D450" s="89" t="s">
        <v>350</v>
      </c>
      <c r="E450" s="104">
        <v>340</v>
      </c>
      <c r="F450" s="204">
        <v>34</v>
      </c>
      <c r="G450" s="34"/>
      <c r="H450" s="34"/>
      <c r="I450" s="37"/>
      <c r="J450" s="47"/>
      <c r="K450" s="35"/>
      <c r="L450" s="35"/>
      <c r="M450" s="35"/>
      <c r="N450" s="35"/>
      <c r="O450" s="35"/>
    </row>
    <row r="451" spans="1:15" s="1" customFormat="1" x14ac:dyDescent="0.25">
      <c r="A451" s="32">
        <v>43809</v>
      </c>
      <c r="B451" s="32">
        <v>43809</v>
      </c>
      <c r="C451" s="10" t="s">
        <v>115</v>
      </c>
      <c r="D451" s="89" t="s">
        <v>347</v>
      </c>
      <c r="E451" s="104">
        <v>342.4</v>
      </c>
      <c r="F451" s="204">
        <v>64</v>
      </c>
      <c r="G451" s="34"/>
      <c r="H451" s="34"/>
      <c r="I451" s="37"/>
      <c r="J451" s="47"/>
      <c r="K451" s="35"/>
      <c r="L451" s="35"/>
      <c r="M451" s="35"/>
      <c r="N451" s="35"/>
      <c r="O451" s="35"/>
    </row>
    <row r="452" spans="1:15" s="1" customFormat="1" x14ac:dyDescent="0.25">
      <c r="A452" s="32">
        <v>43809</v>
      </c>
      <c r="B452" s="32">
        <v>43809</v>
      </c>
      <c r="C452" s="10" t="s">
        <v>116</v>
      </c>
      <c r="D452" s="89" t="s">
        <v>356</v>
      </c>
      <c r="E452" s="104">
        <v>279.68</v>
      </c>
      <c r="F452" s="204">
        <v>76</v>
      </c>
      <c r="G452" s="34"/>
      <c r="H452" s="34"/>
      <c r="I452" s="37"/>
      <c r="J452" s="47"/>
      <c r="K452" s="35"/>
      <c r="L452" s="35"/>
      <c r="M452" s="35"/>
      <c r="N452" s="35"/>
      <c r="O452" s="35"/>
    </row>
    <row r="453" spans="1:15" s="1" customFormat="1" x14ac:dyDescent="0.25">
      <c r="A453" s="32">
        <v>43809</v>
      </c>
      <c r="B453" s="32">
        <v>43809</v>
      </c>
      <c r="C453" s="10" t="s">
        <v>117</v>
      </c>
      <c r="D453" s="89" t="s">
        <v>357</v>
      </c>
      <c r="E453" s="104">
        <v>522.5</v>
      </c>
      <c r="F453" s="204">
        <v>95</v>
      </c>
      <c r="G453" s="34"/>
      <c r="H453" s="34"/>
      <c r="I453" s="37"/>
      <c r="J453" s="47"/>
      <c r="K453" s="35"/>
      <c r="L453" s="35"/>
      <c r="M453" s="35"/>
      <c r="N453" s="35"/>
      <c r="O453" s="35"/>
    </row>
    <row r="454" spans="1:15" s="1" customFormat="1" x14ac:dyDescent="0.25">
      <c r="A454" s="32">
        <v>43809</v>
      </c>
      <c r="B454" s="32">
        <v>43809</v>
      </c>
      <c r="C454" s="10" t="s">
        <v>118</v>
      </c>
      <c r="D454" s="89" t="s">
        <v>358</v>
      </c>
      <c r="E454" s="104">
        <v>196.5</v>
      </c>
      <c r="F454" s="204">
        <v>15</v>
      </c>
      <c r="G454" s="34"/>
      <c r="H454" s="34"/>
      <c r="I454" s="37"/>
      <c r="J454" s="47"/>
      <c r="K454" s="35"/>
      <c r="L454" s="35"/>
      <c r="M454" s="35"/>
      <c r="N454" s="35"/>
      <c r="O454" s="35"/>
    </row>
    <row r="455" spans="1:15" s="1" customFormat="1" x14ac:dyDescent="0.25">
      <c r="A455" s="32">
        <v>43809</v>
      </c>
      <c r="B455" s="32">
        <v>43809</v>
      </c>
      <c r="C455" s="10" t="s">
        <v>119</v>
      </c>
      <c r="D455" s="89" t="s">
        <v>353</v>
      </c>
      <c r="E455" s="104">
        <v>134.75</v>
      </c>
      <c r="F455" s="204">
        <v>11</v>
      </c>
      <c r="G455" s="34"/>
      <c r="H455" s="34"/>
      <c r="I455" s="37"/>
      <c r="J455" s="47"/>
      <c r="K455" s="35"/>
      <c r="L455" s="35"/>
      <c r="M455" s="35"/>
      <c r="N455" s="35"/>
      <c r="O455" s="35"/>
    </row>
    <row r="456" spans="1:15" s="1" customFormat="1" x14ac:dyDescent="0.25">
      <c r="A456" s="32">
        <v>43809</v>
      </c>
      <c r="B456" s="32">
        <v>43809</v>
      </c>
      <c r="C456" s="10" t="s">
        <v>120</v>
      </c>
      <c r="D456" s="89" t="s">
        <v>348</v>
      </c>
      <c r="E456" s="104">
        <v>12.25</v>
      </c>
      <c r="F456" s="204">
        <v>1</v>
      </c>
      <c r="G456" s="34"/>
      <c r="H456" s="34"/>
      <c r="I456" s="37"/>
      <c r="J456" s="47"/>
      <c r="K456" s="35"/>
      <c r="L456" s="35"/>
      <c r="M456" s="35"/>
      <c r="N456" s="35"/>
      <c r="O456" s="35"/>
    </row>
    <row r="457" spans="1:15" s="1" customFormat="1" x14ac:dyDescent="0.25">
      <c r="A457" s="32">
        <v>43809</v>
      </c>
      <c r="B457" s="32">
        <v>43809</v>
      </c>
      <c r="C457" s="10" t="s">
        <v>121</v>
      </c>
      <c r="D457" s="89" t="s">
        <v>355</v>
      </c>
      <c r="E457" s="104">
        <v>13.1</v>
      </c>
      <c r="F457" s="204">
        <v>1</v>
      </c>
      <c r="G457" s="34"/>
      <c r="H457" s="34"/>
      <c r="I457" s="37"/>
      <c r="J457" s="47"/>
      <c r="K457" s="35"/>
      <c r="L457" s="35"/>
      <c r="M457" s="35"/>
      <c r="N457" s="35"/>
      <c r="O457" s="35"/>
    </row>
    <row r="458" spans="1:15" s="1" customFormat="1" x14ac:dyDescent="0.25">
      <c r="A458" s="32">
        <v>43809</v>
      </c>
      <c r="B458" s="32">
        <v>43809</v>
      </c>
      <c r="C458" s="10" t="s">
        <v>122</v>
      </c>
      <c r="D458" s="89" t="s">
        <v>352</v>
      </c>
      <c r="E458" s="104">
        <v>10</v>
      </c>
      <c r="F458" s="204">
        <v>1</v>
      </c>
      <c r="G458" s="34"/>
      <c r="H458" s="34"/>
      <c r="I458" s="37"/>
      <c r="J458" s="47"/>
      <c r="K458" s="35"/>
      <c r="L458" s="35"/>
      <c r="M458" s="35"/>
      <c r="N458" s="35"/>
      <c r="O458" s="35"/>
    </row>
    <row r="459" spans="1:15" s="1" customFormat="1" x14ac:dyDescent="0.25">
      <c r="A459" s="32">
        <v>43809</v>
      </c>
      <c r="B459" s="32">
        <v>43809</v>
      </c>
      <c r="C459" s="10" t="s">
        <v>123</v>
      </c>
      <c r="D459" s="89" t="s">
        <v>351</v>
      </c>
      <c r="E459" s="104">
        <v>10</v>
      </c>
      <c r="F459" s="204">
        <v>1</v>
      </c>
      <c r="G459" s="34"/>
      <c r="H459" s="34"/>
      <c r="I459" s="37"/>
      <c r="J459" s="47"/>
      <c r="K459" s="35"/>
      <c r="L459" s="35"/>
      <c r="M459" s="35"/>
      <c r="N459" s="35"/>
      <c r="O459" s="35"/>
    </row>
    <row r="460" spans="1:15" s="1" customFormat="1" x14ac:dyDescent="0.25">
      <c r="A460" s="32">
        <v>43809</v>
      </c>
      <c r="B460" s="32">
        <v>43809</v>
      </c>
      <c r="C460" s="10" t="s">
        <v>124</v>
      </c>
      <c r="D460" s="89" t="s">
        <v>354</v>
      </c>
      <c r="E460" s="104">
        <v>12.25</v>
      </c>
      <c r="F460" s="204">
        <v>1</v>
      </c>
      <c r="G460" s="34"/>
      <c r="H460" s="34"/>
      <c r="I460" s="37"/>
      <c r="J460" s="47"/>
      <c r="K460" s="35"/>
      <c r="L460" s="35"/>
      <c r="M460" s="35"/>
      <c r="N460" s="35"/>
      <c r="O460" s="35"/>
    </row>
    <row r="461" spans="1:15" s="1" customFormat="1" x14ac:dyDescent="0.25">
      <c r="A461" s="32">
        <v>43809</v>
      </c>
      <c r="B461" s="32">
        <v>43809</v>
      </c>
      <c r="C461" s="10" t="s">
        <v>125</v>
      </c>
      <c r="D461" s="89" t="s">
        <v>303</v>
      </c>
      <c r="E461" s="104">
        <v>65</v>
      </c>
      <c r="F461" s="204">
        <v>5</v>
      </c>
      <c r="G461" s="34"/>
      <c r="H461" s="34"/>
      <c r="I461" s="37"/>
      <c r="J461" s="47"/>
      <c r="K461" s="35"/>
      <c r="L461" s="35"/>
      <c r="M461" s="35"/>
      <c r="N461" s="35"/>
      <c r="O461" s="35"/>
    </row>
    <row r="462" spans="1:15" s="1" customFormat="1" x14ac:dyDescent="0.25">
      <c r="A462" s="32">
        <v>43809</v>
      </c>
      <c r="B462" s="32">
        <v>43809</v>
      </c>
      <c r="C462" s="10" t="s">
        <v>126</v>
      </c>
      <c r="D462" s="89" t="s">
        <v>304</v>
      </c>
      <c r="E462" s="104">
        <v>13</v>
      </c>
      <c r="F462" s="204">
        <v>1</v>
      </c>
      <c r="G462" s="34"/>
      <c r="H462" s="34"/>
      <c r="I462" s="37"/>
      <c r="J462" s="47"/>
      <c r="K462" s="35"/>
      <c r="L462" s="35"/>
      <c r="M462" s="35"/>
      <c r="N462" s="35"/>
      <c r="O462" s="35"/>
    </row>
    <row r="463" spans="1:15" s="1" customFormat="1" x14ac:dyDescent="0.25">
      <c r="A463" s="32">
        <v>43809</v>
      </c>
      <c r="B463" s="32">
        <v>43809</v>
      </c>
      <c r="C463" s="10" t="s">
        <v>127</v>
      </c>
      <c r="D463" s="89" t="s">
        <v>1983</v>
      </c>
      <c r="E463" s="104">
        <v>19352</v>
      </c>
      <c r="F463" s="204">
        <v>82</v>
      </c>
      <c r="G463" s="34"/>
      <c r="H463" s="34"/>
      <c r="I463" s="37"/>
      <c r="J463" s="47"/>
      <c r="K463" s="35"/>
      <c r="L463" s="35"/>
      <c r="M463" s="35"/>
      <c r="N463" s="35"/>
      <c r="O463" s="35"/>
    </row>
    <row r="464" spans="1:15" s="1" customFormat="1" x14ac:dyDescent="0.25">
      <c r="A464" s="32">
        <v>43809</v>
      </c>
      <c r="B464" s="32">
        <v>43809</v>
      </c>
      <c r="C464" s="10" t="s">
        <v>128</v>
      </c>
      <c r="D464" s="89" t="s">
        <v>305</v>
      </c>
      <c r="E464" s="104">
        <v>281</v>
      </c>
      <c r="F464" s="204">
        <v>5</v>
      </c>
      <c r="G464" s="34"/>
      <c r="H464" s="34"/>
      <c r="I464" s="37"/>
      <c r="J464" s="47"/>
      <c r="K464" s="35"/>
      <c r="L464" s="35"/>
      <c r="M464" s="35"/>
      <c r="N464" s="35"/>
      <c r="O464" s="35"/>
    </row>
    <row r="465" spans="1:15" s="1" customFormat="1" x14ac:dyDescent="0.25">
      <c r="A465" s="32">
        <v>43809</v>
      </c>
      <c r="B465" s="32">
        <v>43809</v>
      </c>
      <c r="C465" s="10" t="s">
        <v>129</v>
      </c>
      <c r="D465" s="89" t="s">
        <v>1984</v>
      </c>
      <c r="E465" s="104">
        <v>21107.4</v>
      </c>
      <c r="F465" s="204">
        <v>277</v>
      </c>
      <c r="G465" s="34"/>
      <c r="H465" s="34"/>
      <c r="I465" s="37"/>
      <c r="J465" s="47"/>
      <c r="K465" s="35"/>
      <c r="L465" s="35"/>
      <c r="M465" s="35"/>
      <c r="N465" s="35"/>
      <c r="O465" s="35"/>
    </row>
    <row r="466" spans="1:15" s="1" customFormat="1" x14ac:dyDescent="0.25">
      <c r="A466" s="32">
        <v>43809</v>
      </c>
      <c r="B466" s="32">
        <v>43809</v>
      </c>
      <c r="C466" s="10" t="s">
        <v>130</v>
      </c>
      <c r="D466" s="89" t="s">
        <v>1985</v>
      </c>
      <c r="E466" s="104">
        <v>31237.5</v>
      </c>
      <c r="F466" s="204">
        <v>375</v>
      </c>
      <c r="G466" s="34"/>
      <c r="H466" s="34"/>
      <c r="I466" s="37"/>
      <c r="J466" s="47"/>
      <c r="K466" s="35"/>
      <c r="L466" s="35"/>
      <c r="M466" s="35"/>
      <c r="N466" s="35"/>
      <c r="O466" s="35"/>
    </row>
    <row r="467" spans="1:15" s="1" customFormat="1" x14ac:dyDescent="0.25">
      <c r="A467" s="32">
        <v>43809</v>
      </c>
      <c r="B467" s="32">
        <v>43809</v>
      </c>
      <c r="C467" s="10" t="s">
        <v>131</v>
      </c>
      <c r="D467" s="89" t="s">
        <v>1986</v>
      </c>
      <c r="E467" s="104">
        <v>20650</v>
      </c>
      <c r="F467" s="204">
        <v>500</v>
      </c>
      <c r="G467" s="34"/>
      <c r="H467" s="34"/>
      <c r="I467" s="37"/>
      <c r="J467" s="47"/>
      <c r="K467" s="35"/>
      <c r="L467" s="35"/>
      <c r="M467" s="35"/>
      <c r="N467" s="35"/>
      <c r="O467" s="35"/>
    </row>
    <row r="468" spans="1:15" s="1" customFormat="1" x14ac:dyDescent="0.25">
      <c r="A468" s="32">
        <v>43809</v>
      </c>
      <c r="B468" s="32">
        <v>43809</v>
      </c>
      <c r="C468" s="10" t="s">
        <v>132</v>
      </c>
      <c r="D468" s="89" t="s">
        <v>1987</v>
      </c>
      <c r="E468" s="104">
        <v>13239.6</v>
      </c>
      <c r="F468" s="204">
        <v>60</v>
      </c>
      <c r="G468" s="34"/>
      <c r="H468" s="34"/>
      <c r="I468" s="37"/>
      <c r="J468" s="47"/>
      <c r="K468" s="35"/>
      <c r="L468" s="35"/>
      <c r="M468" s="35"/>
      <c r="N468" s="35"/>
      <c r="O468" s="35"/>
    </row>
    <row r="469" spans="1:15" s="1" customFormat="1" x14ac:dyDescent="0.25">
      <c r="A469" s="32">
        <v>43809</v>
      </c>
      <c r="B469" s="32">
        <v>43809</v>
      </c>
      <c r="C469" s="10" t="s">
        <v>133</v>
      </c>
      <c r="D469" s="89" t="s">
        <v>1988</v>
      </c>
      <c r="E469" s="104">
        <v>9929.7000000000007</v>
      </c>
      <c r="F469" s="204">
        <v>45</v>
      </c>
      <c r="G469" s="34"/>
      <c r="H469" s="34"/>
      <c r="I469" s="37"/>
      <c r="J469" s="47"/>
      <c r="K469" s="35"/>
      <c r="L469" s="35"/>
      <c r="M469" s="35"/>
      <c r="N469" s="35"/>
      <c r="O469" s="35"/>
    </row>
    <row r="470" spans="1:15" s="1" customFormat="1" x14ac:dyDescent="0.25">
      <c r="A470" s="32">
        <v>43809</v>
      </c>
      <c r="B470" s="32">
        <v>43809</v>
      </c>
      <c r="C470" s="10" t="s">
        <v>134</v>
      </c>
      <c r="D470" s="89" t="s">
        <v>1989</v>
      </c>
      <c r="E470" s="104">
        <v>17873.46</v>
      </c>
      <c r="F470" s="204">
        <v>81</v>
      </c>
      <c r="G470" s="34"/>
      <c r="H470" s="34"/>
      <c r="I470" s="37"/>
      <c r="J470" s="47"/>
      <c r="K470" s="35"/>
      <c r="L470" s="35"/>
      <c r="M470" s="35"/>
      <c r="N470" s="35"/>
      <c r="O470" s="35"/>
    </row>
    <row r="471" spans="1:15" s="1" customFormat="1" x14ac:dyDescent="0.25">
      <c r="A471" s="32">
        <v>43809</v>
      </c>
      <c r="B471" s="32">
        <v>43809</v>
      </c>
      <c r="C471" s="10" t="s">
        <v>135</v>
      </c>
      <c r="D471" s="89" t="s">
        <v>538</v>
      </c>
      <c r="E471" s="104">
        <v>1178.1000000000001</v>
      </c>
      <c r="F471" s="204">
        <v>18</v>
      </c>
      <c r="G471" s="34"/>
      <c r="H471" s="34"/>
      <c r="I471" s="37"/>
      <c r="J471" s="47"/>
      <c r="K471" s="35"/>
      <c r="L471" s="35"/>
      <c r="M471" s="35"/>
      <c r="N471" s="35"/>
      <c r="O471" s="35"/>
    </row>
    <row r="472" spans="1:15" s="1" customFormat="1" x14ac:dyDescent="0.25">
      <c r="A472" s="32">
        <v>43809</v>
      </c>
      <c r="B472" s="32">
        <v>43809</v>
      </c>
      <c r="C472" s="10" t="s">
        <v>136</v>
      </c>
      <c r="D472" s="89" t="s">
        <v>359</v>
      </c>
      <c r="E472" s="104">
        <v>542.79999999999995</v>
      </c>
      <c r="F472" s="204">
        <v>1</v>
      </c>
      <c r="G472" s="34"/>
      <c r="H472" s="34"/>
      <c r="I472" s="37"/>
      <c r="J472" s="47"/>
      <c r="K472" s="35"/>
      <c r="L472" s="35"/>
      <c r="M472" s="35"/>
      <c r="N472" s="35"/>
      <c r="O472" s="35"/>
    </row>
    <row r="473" spans="1:15" s="1" customFormat="1" x14ac:dyDescent="0.25">
      <c r="A473" s="32">
        <v>43809</v>
      </c>
      <c r="B473" s="32">
        <v>43809</v>
      </c>
      <c r="C473" s="10" t="s">
        <v>137</v>
      </c>
      <c r="D473" s="89" t="s">
        <v>1990</v>
      </c>
      <c r="E473" s="104">
        <v>9440</v>
      </c>
      <c r="F473" s="204">
        <v>32</v>
      </c>
      <c r="G473" s="34"/>
      <c r="H473" s="34"/>
      <c r="I473" s="37"/>
      <c r="J473" s="47"/>
      <c r="K473" s="35"/>
      <c r="L473" s="35"/>
      <c r="M473" s="35"/>
      <c r="N473" s="35"/>
      <c r="O473" s="35"/>
    </row>
    <row r="474" spans="1:15" s="1" customFormat="1" x14ac:dyDescent="0.25">
      <c r="A474" s="32">
        <v>43809</v>
      </c>
      <c r="B474" s="32">
        <v>43809</v>
      </c>
      <c r="C474" s="10" t="s">
        <v>138</v>
      </c>
      <c r="D474" s="86" t="s">
        <v>1991</v>
      </c>
      <c r="E474" s="104">
        <v>1180</v>
      </c>
      <c r="F474" s="204">
        <v>4</v>
      </c>
      <c r="G474" s="34"/>
      <c r="H474" s="34"/>
      <c r="I474" s="37"/>
      <c r="J474" s="47"/>
      <c r="K474" s="35"/>
      <c r="L474" s="35"/>
      <c r="M474" s="35"/>
      <c r="N474" s="35"/>
      <c r="O474" s="35"/>
    </row>
    <row r="475" spans="1:15" s="1" customFormat="1" x14ac:dyDescent="0.25">
      <c r="A475" s="32">
        <v>43809</v>
      </c>
      <c r="B475" s="32">
        <v>43809</v>
      </c>
      <c r="C475" s="10" t="s">
        <v>139</v>
      </c>
      <c r="D475" s="86" t="s">
        <v>1992</v>
      </c>
      <c r="E475" s="104">
        <v>6950</v>
      </c>
      <c r="F475" s="204">
        <v>50</v>
      </c>
      <c r="G475" s="34"/>
      <c r="H475" s="34"/>
      <c r="I475" s="37"/>
      <c r="J475" s="47"/>
      <c r="K475" s="35"/>
      <c r="L475" s="35"/>
      <c r="M475" s="35"/>
      <c r="N475" s="35"/>
      <c r="O475" s="35"/>
    </row>
    <row r="476" spans="1:15" s="1" customFormat="1" x14ac:dyDescent="0.25">
      <c r="A476" s="32">
        <v>43809</v>
      </c>
      <c r="B476" s="32">
        <v>43809</v>
      </c>
      <c r="C476" s="10" t="s">
        <v>140</v>
      </c>
      <c r="D476" s="89" t="s">
        <v>361</v>
      </c>
      <c r="E476" s="104">
        <v>790.6</v>
      </c>
      <c r="F476" s="204">
        <v>10</v>
      </c>
      <c r="G476" s="34"/>
      <c r="H476" s="34"/>
      <c r="I476" s="37"/>
      <c r="J476" s="47"/>
      <c r="K476" s="35"/>
      <c r="L476" s="35"/>
      <c r="M476" s="35"/>
      <c r="N476" s="35"/>
      <c r="O476" s="35"/>
    </row>
    <row r="477" spans="1:15" s="1" customFormat="1" x14ac:dyDescent="0.25">
      <c r="A477" s="32">
        <v>43809</v>
      </c>
      <c r="B477" s="32">
        <v>43809</v>
      </c>
      <c r="C477" s="10" t="s">
        <v>141</v>
      </c>
      <c r="D477" s="89" t="s">
        <v>360</v>
      </c>
      <c r="E477" s="104">
        <v>1937.52</v>
      </c>
      <c r="F477" s="204">
        <v>36</v>
      </c>
      <c r="G477" s="34"/>
      <c r="H477" s="34"/>
      <c r="I477" s="37"/>
      <c r="J477" s="47"/>
      <c r="K477" s="35"/>
      <c r="L477" s="35"/>
      <c r="M477" s="35"/>
      <c r="N477" s="35"/>
      <c r="O477" s="35"/>
    </row>
    <row r="478" spans="1:15" s="1" customFormat="1" x14ac:dyDescent="0.25">
      <c r="A478" s="32">
        <v>43809</v>
      </c>
      <c r="B478" s="32">
        <v>43809</v>
      </c>
      <c r="C478" s="10" t="s">
        <v>142</v>
      </c>
      <c r="D478" s="89" t="s">
        <v>1993</v>
      </c>
      <c r="E478" s="104">
        <v>160</v>
      </c>
      <c r="F478" s="204">
        <v>5</v>
      </c>
      <c r="G478" s="34"/>
      <c r="H478" s="34"/>
      <c r="I478" s="37"/>
      <c r="J478" s="47"/>
      <c r="K478" s="35"/>
      <c r="L478" s="35"/>
      <c r="M478" s="35"/>
      <c r="N478" s="35"/>
      <c r="O478" s="35"/>
    </row>
    <row r="479" spans="1:15" s="1" customFormat="1" x14ac:dyDescent="0.25">
      <c r="A479" s="32">
        <v>43809</v>
      </c>
      <c r="B479" s="32">
        <v>43809</v>
      </c>
      <c r="C479" s="10" t="s">
        <v>143</v>
      </c>
      <c r="D479" s="89" t="s">
        <v>1994</v>
      </c>
      <c r="E479" s="104">
        <v>385</v>
      </c>
      <c r="F479" s="204">
        <v>11</v>
      </c>
      <c r="G479" s="34"/>
      <c r="H479" s="34"/>
      <c r="I479" s="37"/>
      <c r="J479" s="47"/>
      <c r="K479" s="35"/>
      <c r="L479" s="35"/>
      <c r="M479" s="35"/>
      <c r="N479" s="35"/>
      <c r="O479" s="35"/>
    </row>
    <row r="480" spans="1:15" s="1" customFormat="1" x14ac:dyDescent="0.25">
      <c r="A480" s="32">
        <v>43809</v>
      </c>
      <c r="B480" s="32">
        <v>43809</v>
      </c>
      <c r="C480" s="10" t="s">
        <v>144</v>
      </c>
      <c r="D480" s="89" t="s">
        <v>1995</v>
      </c>
      <c r="E480" s="104">
        <v>297</v>
      </c>
      <c r="F480" s="204">
        <v>9</v>
      </c>
      <c r="G480" s="34"/>
      <c r="H480" s="34"/>
      <c r="I480" s="37"/>
      <c r="J480" s="47"/>
      <c r="K480" s="35"/>
      <c r="L480" s="35"/>
      <c r="M480" s="35"/>
      <c r="N480" s="35"/>
      <c r="O480" s="35"/>
    </row>
    <row r="481" spans="1:15" s="1" customFormat="1" x14ac:dyDescent="0.25">
      <c r="A481" s="32">
        <v>43809</v>
      </c>
      <c r="B481" s="32">
        <v>43809</v>
      </c>
      <c r="C481" s="10" t="s">
        <v>145</v>
      </c>
      <c r="D481" s="89" t="s">
        <v>1996</v>
      </c>
      <c r="E481" s="104">
        <v>19.25</v>
      </c>
      <c r="F481" s="204">
        <v>5</v>
      </c>
      <c r="G481" s="34"/>
      <c r="H481" s="34"/>
      <c r="I481" s="37"/>
      <c r="J481" s="47"/>
      <c r="K481" s="35"/>
      <c r="L481" s="35"/>
      <c r="M481" s="35"/>
      <c r="N481" s="35"/>
      <c r="O481" s="35"/>
    </row>
    <row r="482" spans="1:15" s="1" customFormat="1" x14ac:dyDescent="0.25">
      <c r="A482" s="32">
        <v>43809</v>
      </c>
      <c r="B482" s="32">
        <v>43809</v>
      </c>
      <c r="C482" s="10" t="s">
        <v>146</v>
      </c>
      <c r="D482" s="89" t="s">
        <v>306</v>
      </c>
      <c r="E482" s="104">
        <v>660</v>
      </c>
      <c r="F482" s="204">
        <v>132</v>
      </c>
      <c r="G482" s="34"/>
      <c r="H482" s="34"/>
      <c r="I482" s="37"/>
      <c r="J482" s="47"/>
      <c r="K482" s="35"/>
      <c r="L482" s="35"/>
      <c r="M482" s="35"/>
      <c r="N482" s="35"/>
      <c r="O482" s="35"/>
    </row>
    <row r="483" spans="1:15" s="1" customFormat="1" x14ac:dyDescent="0.25">
      <c r="A483" s="32">
        <v>43809</v>
      </c>
      <c r="B483" s="32">
        <v>43809</v>
      </c>
      <c r="C483" s="10" t="s">
        <v>147</v>
      </c>
      <c r="D483" s="89" t="s">
        <v>307</v>
      </c>
      <c r="E483" s="104">
        <v>595</v>
      </c>
      <c r="F483" s="204">
        <v>119</v>
      </c>
      <c r="G483" s="34"/>
      <c r="H483" s="34"/>
      <c r="I483" s="37"/>
      <c r="J483" s="47"/>
      <c r="K483" s="35"/>
      <c r="L483" s="35"/>
      <c r="M483" s="35"/>
      <c r="N483" s="35"/>
      <c r="O483" s="35"/>
    </row>
    <row r="484" spans="1:15" s="1" customFormat="1" x14ac:dyDescent="0.25">
      <c r="A484" s="32">
        <v>43809</v>
      </c>
      <c r="B484" s="32">
        <v>43809</v>
      </c>
      <c r="C484" s="10" t="s">
        <v>148</v>
      </c>
      <c r="D484" s="89" t="s">
        <v>1997</v>
      </c>
      <c r="E484" s="104">
        <v>3546</v>
      </c>
      <c r="F484" s="204">
        <v>591</v>
      </c>
      <c r="G484" s="34"/>
      <c r="H484" s="34"/>
      <c r="I484" s="37"/>
      <c r="J484" s="47"/>
      <c r="K484" s="35"/>
      <c r="L484" s="35"/>
      <c r="M484" s="35"/>
      <c r="N484" s="35"/>
      <c r="O484" s="35"/>
    </row>
    <row r="485" spans="1:15" s="1" customFormat="1" x14ac:dyDescent="0.25">
      <c r="A485" s="32">
        <v>43809</v>
      </c>
      <c r="B485" s="32">
        <v>43809</v>
      </c>
      <c r="C485" s="10" t="s">
        <v>149</v>
      </c>
      <c r="D485" s="89" t="s">
        <v>308</v>
      </c>
      <c r="E485" s="104">
        <v>610</v>
      </c>
      <c r="F485" s="204">
        <v>122</v>
      </c>
      <c r="G485" s="34"/>
      <c r="H485" s="34"/>
      <c r="I485" s="37"/>
      <c r="J485" s="47"/>
      <c r="K485" s="35"/>
      <c r="L485" s="35"/>
      <c r="M485" s="35"/>
      <c r="N485" s="35"/>
      <c r="O485" s="35"/>
    </row>
    <row r="486" spans="1:15" s="1" customFormat="1" x14ac:dyDescent="0.25">
      <c r="A486" s="32">
        <v>43809</v>
      </c>
      <c r="B486" s="32">
        <v>43809</v>
      </c>
      <c r="C486" s="10" t="s">
        <v>150</v>
      </c>
      <c r="D486" s="89" t="s">
        <v>362</v>
      </c>
      <c r="E486" s="104">
        <v>304.95</v>
      </c>
      <c r="F486" s="204">
        <v>107</v>
      </c>
      <c r="G486" s="34"/>
      <c r="H486" s="34"/>
      <c r="I486" s="37"/>
      <c r="J486" s="47"/>
      <c r="K486" s="35"/>
      <c r="L486" s="35"/>
      <c r="M486" s="35"/>
      <c r="N486" s="35"/>
      <c r="O486" s="35"/>
    </row>
    <row r="487" spans="1:15" s="1" customFormat="1" x14ac:dyDescent="0.25">
      <c r="A487" s="32">
        <v>43809</v>
      </c>
      <c r="B487" s="32">
        <v>43809</v>
      </c>
      <c r="C487" s="10" t="s">
        <v>151</v>
      </c>
      <c r="D487" s="89" t="s">
        <v>1998</v>
      </c>
      <c r="E487" s="104">
        <v>2376</v>
      </c>
      <c r="F487" s="204">
        <v>36</v>
      </c>
      <c r="G487" s="34"/>
      <c r="H487" s="34"/>
      <c r="I487" s="37"/>
      <c r="J487" s="47"/>
      <c r="K487" s="35"/>
      <c r="L487" s="35"/>
      <c r="M487" s="35"/>
      <c r="N487" s="35"/>
      <c r="O487" s="35"/>
    </row>
    <row r="488" spans="1:15" s="1" customFormat="1" x14ac:dyDescent="0.25">
      <c r="A488" s="32">
        <v>43809</v>
      </c>
      <c r="B488" s="32">
        <v>43809</v>
      </c>
      <c r="C488" s="10" t="s">
        <v>152</v>
      </c>
      <c r="D488" s="89" t="s">
        <v>1999</v>
      </c>
      <c r="E488" s="104">
        <v>223.75</v>
      </c>
      <c r="F488" s="204">
        <v>5</v>
      </c>
      <c r="G488" s="34"/>
      <c r="H488" s="34"/>
      <c r="I488" s="37"/>
      <c r="J488" s="47"/>
      <c r="K488" s="35"/>
      <c r="L488" s="35"/>
      <c r="M488" s="35"/>
      <c r="N488" s="35"/>
      <c r="O488" s="35"/>
    </row>
    <row r="489" spans="1:15" s="1" customFormat="1" x14ac:dyDescent="0.25">
      <c r="A489" s="32">
        <v>43809</v>
      </c>
      <c r="B489" s="32">
        <v>43809</v>
      </c>
      <c r="C489" s="10" t="s">
        <v>153</v>
      </c>
      <c r="D489" s="89" t="s">
        <v>2000</v>
      </c>
      <c r="E489" s="104">
        <v>10566.9</v>
      </c>
      <c r="F489" s="204">
        <v>199</v>
      </c>
      <c r="G489" s="34"/>
      <c r="H489" s="34"/>
      <c r="I489" s="37"/>
      <c r="J489" s="47"/>
      <c r="K489" s="35"/>
      <c r="L489" s="35"/>
      <c r="M489" s="35"/>
      <c r="N489" s="35"/>
      <c r="O489" s="35"/>
    </row>
    <row r="490" spans="1:15" s="1" customFormat="1" x14ac:dyDescent="0.25">
      <c r="A490" s="32">
        <v>43809</v>
      </c>
      <c r="B490" s="32">
        <v>43809</v>
      </c>
      <c r="C490" s="10" t="s">
        <v>154</v>
      </c>
      <c r="D490" s="89" t="s">
        <v>2001</v>
      </c>
      <c r="E490" s="104">
        <v>4640</v>
      </c>
      <c r="F490" s="204">
        <v>400</v>
      </c>
      <c r="G490" s="34"/>
      <c r="H490" s="34"/>
      <c r="I490" s="37"/>
      <c r="J490" s="47"/>
      <c r="K490" s="35"/>
      <c r="L490" s="35"/>
      <c r="M490" s="35"/>
      <c r="N490" s="35"/>
      <c r="O490" s="35"/>
    </row>
    <row r="491" spans="1:15" s="1" customFormat="1" x14ac:dyDescent="0.25">
      <c r="A491" s="32">
        <v>43809</v>
      </c>
      <c r="B491" s="32">
        <v>43809</v>
      </c>
      <c r="C491" s="10" t="s">
        <v>155</v>
      </c>
      <c r="D491" s="89" t="s">
        <v>2002</v>
      </c>
      <c r="E491" s="104">
        <v>154875</v>
      </c>
      <c r="F491" s="204">
        <v>350</v>
      </c>
      <c r="G491" s="34"/>
      <c r="H491" s="34"/>
      <c r="I491" s="37"/>
      <c r="J491" s="47"/>
      <c r="K491" s="35"/>
      <c r="L491" s="35"/>
      <c r="M491" s="35"/>
      <c r="N491" s="35"/>
      <c r="O491" s="35"/>
    </row>
    <row r="492" spans="1:15" s="1" customFormat="1" x14ac:dyDescent="0.25">
      <c r="A492" s="32">
        <v>43809</v>
      </c>
      <c r="B492" s="32">
        <v>43809</v>
      </c>
      <c r="C492" s="10" t="s">
        <v>156</v>
      </c>
      <c r="D492" s="89" t="s">
        <v>2003</v>
      </c>
      <c r="E492" s="104">
        <v>132750</v>
      </c>
      <c r="F492" s="204">
        <v>300</v>
      </c>
      <c r="G492" s="34"/>
      <c r="H492" s="34"/>
      <c r="I492" s="37"/>
      <c r="J492" s="47"/>
      <c r="K492" s="35"/>
      <c r="L492" s="35"/>
      <c r="M492" s="35"/>
      <c r="N492" s="35"/>
      <c r="O492" s="35"/>
    </row>
    <row r="493" spans="1:15" s="1" customFormat="1" x14ac:dyDescent="0.25">
      <c r="A493" s="32">
        <v>43809</v>
      </c>
      <c r="B493" s="32">
        <v>43809</v>
      </c>
      <c r="C493" s="10" t="s">
        <v>157</v>
      </c>
      <c r="D493" s="89" t="s">
        <v>2004</v>
      </c>
      <c r="E493" s="104">
        <v>221250</v>
      </c>
      <c r="F493" s="204">
        <v>500</v>
      </c>
      <c r="G493" s="34"/>
      <c r="H493" s="34"/>
      <c r="I493" s="37"/>
      <c r="J493" s="47"/>
      <c r="K493" s="35"/>
      <c r="L493" s="35"/>
      <c r="M493" s="35"/>
      <c r="N493" s="35"/>
      <c r="O493" s="35"/>
    </row>
    <row r="494" spans="1:15" s="1" customFormat="1" x14ac:dyDescent="0.25">
      <c r="A494" s="32">
        <v>43809</v>
      </c>
      <c r="B494" s="32">
        <v>43809</v>
      </c>
      <c r="C494" s="10" t="s">
        <v>158</v>
      </c>
      <c r="D494" s="89" t="s">
        <v>2005</v>
      </c>
      <c r="E494" s="104">
        <v>88500</v>
      </c>
      <c r="F494" s="204">
        <v>200</v>
      </c>
      <c r="G494" s="34"/>
      <c r="H494" s="34"/>
      <c r="I494" s="37"/>
      <c r="J494" s="47"/>
      <c r="K494" s="35"/>
      <c r="L494" s="35"/>
      <c r="M494" s="35"/>
      <c r="N494" s="35"/>
      <c r="O494" s="35"/>
    </row>
    <row r="495" spans="1:15" s="1" customFormat="1" x14ac:dyDescent="0.25">
      <c r="A495" s="32">
        <v>43809</v>
      </c>
      <c r="B495" s="32">
        <v>43809</v>
      </c>
      <c r="C495" s="10" t="s">
        <v>159</v>
      </c>
      <c r="D495" s="89" t="s">
        <v>2006</v>
      </c>
      <c r="E495" s="104">
        <v>5800</v>
      </c>
      <c r="F495" s="204">
        <v>500</v>
      </c>
      <c r="G495" s="34"/>
      <c r="H495" s="34"/>
      <c r="I495" s="37"/>
      <c r="J495" s="47"/>
      <c r="K495" s="35"/>
      <c r="L495" s="35"/>
      <c r="M495" s="35"/>
      <c r="N495" s="35"/>
      <c r="O495" s="35"/>
    </row>
    <row r="496" spans="1:15" s="1" customFormat="1" x14ac:dyDescent="0.25">
      <c r="A496" s="32">
        <v>43809</v>
      </c>
      <c r="B496" s="32">
        <v>43809</v>
      </c>
      <c r="C496" s="10" t="s">
        <v>160</v>
      </c>
      <c r="D496" s="89" t="s">
        <v>2007</v>
      </c>
      <c r="E496" s="104">
        <v>11600</v>
      </c>
      <c r="F496" s="204">
        <v>1000</v>
      </c>
      <c r="G496" s="34"/>
      <c r="H496" s="34"/>
      <c r="I496" s="37"/>
      <c r="J496" s="47"/>
      <c r="K496" s="35"/>
      <c r="L496" s="35"/>
      <c r="M496" s="35"/>
      <c r="N496" s="35"/>
      <c r="O496" s="35"/>
    </row>
    <row r="497" spans="1:15" s="1" customFormat="1" x14ac:dyDescent="0.25">
      <c r="A497" s="32">
        <v>43809</v>
      </c>
      <c r="B497" s="32">
        <v>43809</v>
      </c>
      <c r="C497" s="10" t="s">
        <v>161</v>
      </c>
      <c r="D497" s="89" t="s">
        <v>2008</v>
      </c>
      <c r="E497" s="104">
        <v>4547.2</v>
      </c>
      <c r="F497" s="204">
        <v>392</v>
      </c>
      <c r="G497" s="34"/>
      <c r="H497" s="34"/>
      <c r="I497" s="37"/>
      <c r="J497" s="47"/>
      <c r="K497" s="35"/>
      <c r="L497" s="35"/>
      <c r="M497" s="35"/>
      <c r="N497" s="35"/>
      <c r="O497" s="35"/>
    </row>
    <row r="498" spans="1:15" s="1" customFormat="1" x14ac:dyDescent="0.25">
      <c r="A498" s="32">
        <v>43809</v>
      </c>
      <c r="B498" s="32">
        <v>43809</v>
      </c>
      <c r="C498" s="10" t="s">
        <v>162</v>
      </c>
      <c r="D498" s="89" t="s">
        <v>309</v>
      </c>
      <c r="E498" s="104">
        <v>18480</v>
      </c>
      <c r="F498" s="204">
        <v>616</v>
      </c>
      <c r="G498" s="34"/>
      <c r="H498" s="34"/>
      <c r="I498" s="37"/>
      <c r="J498" s="47"/>
      <c r="K498" s="35"/>
      <c r="L498" s="35"/>
      <c r="M498" s="35"/>
      <c r="N498" s="35"/>
      <c r="O498" s="35"/>
    </row>
    <row r="499" spans="1:15" s="1" customFormat="1" x14ac:dyDescent="0.25">
      <c r="A499" s="32">
        <v>43809</v>
      </c>
      <c r="B499" s="32">
        <v>43809</v>
      </c>
      <c r="C499" s="10" t="s">
        <v>163</v>
      </c>
      <c r="D499" s="89" t="s">
        <v>2009</v>
      </c>
      <c r="E499" s="104">
        <v>1079.3999999999999</v>
      </c>
      <c r="F499" s="204">
        <v>60</v>
      </c>
      <c r="G499" s="34"/>
      <c r="H499" s="34"/>
      <c r="I499" s="37"/>
      <c r="J499" s="47"/>
      <c r="K499" s="35"/>
      <c r="L499" s="35"/>
      <c r="M499" s="35"/>
      <c r="N499" s="35"/>
      <c r="O499" s="35"/>
    </row>
    <row r="500" spans="1:15" s="1" customFormat="1" x14ac:dyDescent="0.25">
      <c r="A500" s="32">
        <v>43809</v>
      </c>
      <c r="B500" s="32">
        <v>43809</v>
      </c>
      <c r="C500" s="10" t="s">
        <v>164</v>
      </c>
      <c r="D500" s="89" t="s">
        <v>2010</v>
      </c>
      <c r="E500" s="104">
        <v>212.39999999999998</v>
      </c>
      <c r="F500" s="204">
        <v>12</v>
      </c>
      <c r="G500" s="34"/>
      <c r="H500" s="34"/>
      <c r="I500" s="37"/>
      <c r="J500" s="47"/>
      <c r="K500" s="35"/>
      <c r="L500" s="35"/>
      <c r="M500" s="35"/>
      <c r="N500" s="35"/>
      <c r="O500" s="35"/>
    </row>
    <row r="501" spans="1:15" s="1" customFormat="1" x14ac:dyDescent="0.25">
      <c r="A501" s="32">
        <v>43809</v>
      </c>
      <c r="B501" s="32">
        <v>43809</v>
      </c>
      <c r="C501" s="10" t="s">
        <v>165</v>
      </c>
      <c r="D501" s="89" t="s">
        <v>2011</v>
      </c>
      <c r="E501" s="104">
        <v>159.29999999999998</v>
      </c>
      <c r="F501" s="204">
        <v>9</v>
      </c>
      <c r="G501" s="34"/>
      <c r="H501" s="34"/>
      <c r="I501" s="37"/>
      <c r="J501" s="47"/>
      <c r="K501" s="35"/>
      <c r="L501" s="35"/>
      <c r="M501" s="35"/>
      <c r="N501" s="35"/>
      <c r="O501" s="35"/>
    </row>
    <row r="502" spans="1:15" s="1" customFormat="1" x14ac:dyDescent="0.25">
      <c r="A502" s="32">
        <v>43809</v>
      </c>
      <c r="B502" s="32">
        <v>43809</v>
      </c>
      <c r="C502" s="10" t="s">
        <v>166</v>
      </c>
      <c r="D502" s="89" t="s">
        <v>2012</v>
      </c>
      <c r="E502" s="104">
        <v>762</v>
      </c>
      <c r="F502" s="204">
        <v>100</v>
      </c>
      <c r="G502" s="34"/>
      <c r="H502" s="34"/>
      <c r="I502" s="37"/>
      <c r="J502" s="47"/>
      <c r="K502" s="35"/>
      <c r="L502" s="35"/>
      <c r="M502" s="35"/>
      <c r="N502" s="35"/>
      <c r="O502" s="35"/>
    </row>
    <row r="503" spans="1:15" s="1" customFormat="1" x14ac:dyDescent="0.25">
      <c r="A503" s="32">
        <v>43809</v>
      </c>
      <c r="B503" s="32">
        <v>43809</v>
      </c>
      <c r="C503" s="10" t="s">
        <v>167</v>
      </c>
      <c r="D503" s="89" t="s">
        <v>2013</v>
      </c>
      <c r="E503" s="104">
        <v>762</v>
      </c>
      <c r="F503" s="204">
        <v>100</v>
      </c>
      <c r="G503" s="34"/>
      <c r="H503" s="34"/>
      <c r="I503" s="37"/>
      <c r="J503" s="47"/>
      <c r="K503" s="35"/>
      <c r="L503" s="35"/>
      <c r="M503" s="35"/>
      <c r="N503" s="35"/>
      <c r="O503" s="35"/>
    </row>
    <row r="504" spans="1:15" s="1" customFormat="1" x14ac:dyDescent="0.25">
      <c r="A504" s="32">
        <v>43809</v>
      </c>
      <c r="B504" s="32">
        <v>43809</v>
      </c>
      <c r="C504" s="10" t="s">
        <v>168</v>
      </c>
      <c r="D504" s="89" t="s">
        <v>2014</v>
      </c>
      <c r="E504" s="104">
        <v>762</v>
      </c>
      <c r="F504" s="204">
        <v>100</v>
      </c>
      <c r="G504" s="34"/>
      <c r="H504" s="34"/>
      <c r="I504" s="37"/>
      <c r="J504" s="47"/>
      <c r="K504" s="35"/>
      <c r="L504" s="35"/>
      <c r="M504" s="35"/>
      <c r="N504" s="35"/>
      <c r="O504" s="35"/>
    </row>
    <row r="505" spans="1:15" s="1" customFormat="1" x14ac:dyDescent="0.25">
      <c r="A505" s="32">
        <v>43809</v>
      </c>
      <c r="B505" s="32">
        <v>43809</v>
      </c>
      <c r="C505" s="10" t="s">
        <v>169</v>
      </c>
      <c r="D505" s="89" t="s">
        <v>2015</v>
      </c>
      <c r="E505" s="104">
        <v>132</v>
      </c>
      <c r="F505" s="204">
        <v>4</v>
      </c>
      <c r="G505" s="34"/>
      <c r="H505" s="34"/>
      <c r="I505" s="37"/>
      <c r="J505" s="47"/>
      <c r="K505" s="35"/>
      <c r="L505" s="35"/>
      <c r="M505" s="35"/>
      <c r="N505" s="35"/>
      <c r="O505" s="35"/>
    </row>
    <row r="506" spans="1:15" s="1" customFormat="1" x14ac:dyDescent="0.25">
      <c r="A506" s="32">
        <v>43809</v>
      </c>
      <c r="B506" s="32">
        <v>43809</v>
      </c>
      <c r="C506" s="10" t="s">
        <v>170</v>
      </c>
      <c r="D506" s="89" t="s">
        <v>2016</v>
      </c>
      <c r="E506" s="104">
        <v>297</v>
      </c>
      <c r="F506" s="204">
        <v>9</v>
      </c>
      <c r="G506" s="34"/>
      <c r="H506" s="34"/>
      <c r="I506" s="37"/>
      <c r="J506" s="47"/>
      <c r="K506" s="35"/>
      <c r="L506" s="35"/>
      <c r="M506" s="35"/>
      <c r="N506" s="35"/>
      <c r="O506" s="35"/>
    </row>
    <row r="507" spans="1:15" s="1" customFormat="1" x14ac:dyDescent="0.25">
      <c r="A507" s="32">
        <v>43809</v>
      </c>
      <c r="B507" s="32">
        <v>43809</v>
      </c>
      <c r="C507" s="10" t="s">
        <v>171</v>
      </c>
      <c r="D507" s="89" t="s">
        <v>2755</v>
      </c>
      <c r="E507" s="104">
        <v>2656.32</v>
      </c>
      <c r="F507" s="204">
        <v>96</v>
      </c>
      <c r="G507" s="34"/>
      <c r="H507" s="34"/>
      <c r="I507" s="37"/>
      <c r="J507" s="47"/>
      <c r="K507" s="35"/>
      <c r="L507" s="35"/>
      <c r="M507" s="35"/>
      <c r="N507" s="35"/>
      <c r="O507" s="35"/>
    </row>
    <row r="508" spans="1:15" s="1" customFormat="1" x14ac:dyDescent="0.25">
      <c r="A508" s="32">
        <v>43809</v>
      </c>
      <c r="B508" s="32">
        <v>43809</v>
      </c>
      <c r="C508" s="10" t="s">
        <v>172</v>
      </c>
      <c r="D508" s="89" t="s">
        <v>2756</v>
      </c>
      <c r="E508" s="104">
        <v>1660.6000000000001</v>
      </c>
      <c r="F508" s="204">
        <v>46</v>
      </c>
      <c r="G508" s="34"/>
      <c r="H508" s="34"/>
      <c r="I508" s="37"/>
      <c r="J508" s="47"/>
      <c r="K508" s="35"/>
      <c r="L508" s="35"/>
      <c r="M508" s="35"/>
      <c r="N508" s="35"/>
      <c r="O508" s="35"/>
    </row>
    <row r="509" spans="1:15" s="1" customFormat="1" x14ac:dyDescent="0.25">
      <c r="A509" s="32">
        <v>43809</v>
      </c>
      <c r="B509" s="32">
        <v>43809</v>
      </c>
      <c r="C509" s="10" t="s">
        <v>173</v>
      </c>
      <c r="D509" s="89" t="s">
        <v>310</v>
      </c>
      <c r="E509" s="104">
        <v>1309.8000000000002</v>
      </c>
      <c r="F509" s="204">
        <v>6</v>
      </c>
      <c r="G509" s="34"/>
      <c r="H509" s="34"/>
      <c r="I509" s="37"/>
      <c r="J509" s="47"/>
      <c r="K509" s="35"/>
      <c r="L509" s="35"/>
      <c r="M509" s="35"/>
      <c r="N509" s="35"/>
      <c r="O509" s="35"/>
    </row>
    <row r="510" spans="1:15" s="1" customFormat="1" x14ac:dyDescent="0.25">
      <c r="A510" s="32">
        <v>43809</v>
      </c>
      <c r="B510" s="32">
        <v>43809</v>
      </c>
      <c r="C510" s="10" t="s">
        <v>174</v>
      </c>
      <c r="D510" s="89" t="s">
        <v>2017</v>
      </c>
      <c r="E510" s="104">
        <v>160765.65</v>
      </c>
      <c r="F510" s="204">
        <v>855</v>
      </c>
      <c r="G510" s="34"/>
      <c r="H510" s="34"/>
      <c r="I510" s="37"/>
      <c r="J510" s="47"/>
      <c r="K510" s="35"/>
      <c r="L510" s="35"/>
      <c r="M510" s="35"/>
      <c r="N510" s="35"/>
      <c r="O510" s="35"/>
    </row>
    <row r="511" spans="1:15" s="1" customFormat="1" x14ac:dyDescent="0.25">
      <c r="A511" s="32">
        <v>43809</v>
      </c>
      <c r="B511" s="32">
        <v>43809</v>
      </c>
      <c r="C511" s="10" t="s">
        <v>175</v>
      </c>
      <c r="D511" s="89" t="s">
        <v>2018</v>
      </c>
      <c r="E511" s="104">
        <v>4032</v>
      </c>
      <c r="F511" s="204">
        <v>16</v>
      </c>
      <c r="G511" s="34"/>
      <c r="H511" s="34"/>
      <c r="I511" s="37"/>
      <c r="J511" s="47"/>
      <c r="K511" s="35"/>
      <c r="L511" s="35"/>
      <c r="M511" s="35"/>
      <c r="N511" s="35"/>
      <c r="O511" s="35"/>
    </row>
    <row r="512" spans="1:15" s="1" customFormat="1" x14ac:dyDescent="0.25">
      <c r="A512" s="32">
        <v>43809</v>
      </c>
      <c r="B512" s="32">
        <v>43809</v>
      </c>
      <c r="C512" s="10" t="s">
        <v>176</v>
      </c>
      <c r="D512" s="89" t="s">
        <v>311</v>
      </c>
      <c r="E512" s="104">
        <v>355</v>
      </c>
      <c r="F512" s="204">
        <v>1</v>
      </c>
      <c r="G512" s="34"/>
      <c r="H512" s="34"/>
      <c r="I512" s="37"/>
      <c r="J512" s="47"/>
      <c r="K512" s="35"/>
      <c r="L512" s="35"/>
      <c r="M512" s="35"/>
      <c r="N512" s="35"/>
      <c r="O512" s="35"/>
    </row>
    <row r="513" spans="1:15" s="1" customFormat="1" x14ac:dyDescent="0.25">
      <c r="A513" s="32">
        <v>43809</v>
      </c>
      <c r="B513" s="32">
        <v>43809</v>
      </c>
      <c r="C513" s="10" t="s">
        <v>177</v>
      </c>
      <c r="D513" s="89" t="s">
        <v>363</v>
      </c>
      <c r="E513" s="104">
        <v>1410.03</v>
      </c>
      <c r="F513" s="204">
        <v>3</v>
      </c>
      <c r="G513" s="34"/>
      <c r="H513" s="34"/>
      <c r="I513" s="37"/>
      <c r="J513" s="47"/>
      <c r="K513" s="35"/>
      <c r="L513" s="35"/>
      <c r="M513" s="35"/>
      <c r="N513" s="35"/>
      <c r="O513" s="35"/>
    </row>
    <row r="514" spans="1:15" s="1" customFormat="1" x14ac:dyDescent="0.25">
      <c r="A514" s="32">
        <v>43809</v>
      </c>
      <c r="B514" s="32">
        <v>43809</v>
      </c>
      <c r="C514" s="10" t="s">
        <v>178</v>
      </c>
      <c r="D514" s="89" t="s">
        <v>312</v>
      </c>
      <c r="E514" s="104">
        <v>245.44</v>
      </c>
      <c r="F514" s="204">
        <v>16</v>
      </c>
      <c r="G514" s="34"/>
      <c r="H514" s="34"/>
      <c r="I514" s="37"/>
      <c r="J514" s="47"/>
      <c r="K514" s="35"/>
      <c r="L514" s="35"/>
      <c r="M514" s="35"/>
      <c r="N514" s="35"/>
      <c r="O514" s="35"/>
    </row>
    <row r="515" spans="1:15" s="1" customFormat="1" x14ac:dyDescent="0.25">
      <c r="A515" s="32">
        <v>43809</v>
      </c>
      <c r="B515" s="32">
        <v>43809</v>
      </c>
      <c r="C515" s="10" t="s">
        <v>179</v>
      </c>
      <c r="D515" s="89" t="s">
        <v>313</v>
      </c>
      <c r="E515" s="104">
        <v>64.989999999999995</v>
      </c>
      <c r="F515" s="204">
        <v>1</v>
      </c>
      <c r="G515" s="34"/>
      <c r="H515" s="34"/>
      <c r="I515" s="37"/>
      <c r="J515" s="47"/>
      <c r="K515" s="35"/>
      <c r="L515" s="35"/>
      <c r="M515" s="35"/>
      <c r="N515" s="35"/>
      <c r="O515" s="35"/>
    </row>
    <row r="516" spans="1:15" s="1" customFormat="1" x14ac:dyDescent="0.25">
      <c r="A516" s="32">
        <v>43809</v>
      </c>
      <c r="B516" s="32">
        <v>43809</v>
      </c>
      <c r="C516" s="10" t="s">
        <v>180</v>
      </c>
      <c r="D516" s="89" t="s">
        <v>539</v>
      </c>
      <c r="E516" s="104">
        <v>1357</v>
      </c>
      <c r="F516" s="204">
        <v>5</v>
      </c>
      <c r="G516" s="34"/>
      <c r="H516" s="34"/>
      <c r="I516" s="37"/>
      <c r="J516" s="47"/>
      <c r="K516" s="35"/>
      <c r="L516" s="35"/>
      <c r="M516" s="35"/>
      <c r="N516" s="35"/>
      <c r="O516" s="35"/>
    </row>
    <row r="517" spans="1:15" s="1" customFormat="1" x14ac:dyDescent="0.25">
      <c r="A517" s="32">
        <v>43809</v>
      </c>
      <c r="B517" s="32">
        <v>43809</v>
      </c>
      <c r="C517" s="10" t="s">
        <v>181</v>
      </c>
      <c r="D517" s="89" t="s">
        <v>2019</v>
      </c>
      <c r="E517" s="104">
        <v>1400</v>
      </c>
      <c r="F517" s="204">
        <v>4</v>
      </c>
      <c r="G517" s="34"/>
      <c r="H517" s="34"/>
      <c r="I517" s="37"/>
      <c r="J517" s="47"/>
      <c r="K517" s="35"/>
      <c r="L517" s="35"/>
      <c r="M517" s="35"/>
      <c r="N517" s="35"/>
      <c r="O517" s="35"/>
    </row>
    <row r="518" spans="1:15" s="1" customFormat="1" x14ac:dyDescent="0.25">
      <c r="A518" s="32">
        <v>43809</v>
      </c>
      <c r="B518" s="32">
        <v>43809</v>
      </c>
      <c r="C518" s="10" t="s">
        <v>182</v>
      </c>
      <c r="D518" s="89" t="s">
        <v>364</v>
      </c>
      <c r="E518" s="104">
        <v>4064</v>
      </c>
      <c r="F518" s="204">
        <v>8</v>
      </c>
      <c r="G518" s="34"/>
      <c r="H518" s="34"/>
      <c r="I518" s="37"/>
      <c r="J518" s="47"/>
      <c r="K518" s="35"/>
      <c r="L518" s="35"/>
      <c r="M518" s="35"/>
      <c r="N518" s="35"/>
      <c r="O518" s="35"/>
    </row>
    <row r="519" spans="1:15" s="1" customFormat="1" x14ac:dyDescent="0.25">
      <c r="A519" s="32">
        <v>43809</v>
      </c>
      <c r="B519" s="32">
        <v>43809</v>
      </c>
      <c r="C519" s="10" t="s">
        <v>183</v>
      </c>
      <c r="D519" s="89" t="s">
        <v>365</v>
      </c>
      <c r="E519" s="104">
        <v>1850</v>
      </c>
      <c r="F519" s="204">
        <v>2</v>
      </c>
      <c r="G519" s="34"/>
      <c r="H519" s="34"/>
      <c r="I519" s="37"/>
      <c r="J519" s="47"/>
      <c r="K519" s="35"/>
      <c r="L519" s="35"/>
      <c r="M519" s="35"/>
      <c r="N519" s="35"/>
      <c r="O519" s="35"/>
    </row>
    <row r="520" spans="1:15" s="1" customFormat="1" x14ac:dyDescent="0.25">
      <c r="A520" s="32">
        <v>43809</v>
      </c>
      <c r="B520" s="32">
        <v>43809</v>
      </c>
      <c r="C520" s="10" t="s">
        <v>184</v>
      </c>
      <c r="D520" s="89" t="s">
        <v>2020</v>
      </c>
      <c r="E520" s="104">
        <v>1840.08</v>
      </c>
      <c r="F520" s="204">
        <v>8</v>
      </c>
      <c r="G520" s="34"/>
      <c r="H520" s="34"/>
      <c r="I520" s="37"/>
      <c r="J520" s="47"/>
      <c r="K520" s="35"/>
      <c r="L520" s="35"/>
      <c r="M520" s="35"/>
      <c r="N520" s="35"/>
      <c r="O520" s="35"/>
    </row>
    <row r="521" spans="1:15" s="1" customFormat="1" x14ac:dyDescent="0.25">
      <c r="A521" s="32">
        <v>43809</v>
      </c>
      <c r="B521" s="32">
        <v>43809</v>
      </c>
      <c r="C521" s="10" t="s">
        <v>185</v>
      </c>
      <c r="D521" s="89" t="s">
        <v>366</v>
      </c>
      <c r="E521" s="104">
        <v>26000</v>
      </c>
      <c r="F521" s="204">
        <v>20</v>
      </c>
      <c r="G521" s="34"/>
      <c r="H521" s="34"/>
      <c r="I521" s="37"/>
      <c r="J521" s="47"/>
      <c r="K521" s="35"/>
      <c r="L521" s="35"/>
      <c r="M521" s="35"/>
      <c r="N521" s="35"/>
      <c r="O521" s="35"/>
    </row>
    <row r="522" spans="1:15" s="1" customFormat="1" x14ac:dyDescent="0.25">
      <c r="A522" s="32">
        <v>43809</v>
      </c>
      <c r="B522" s="32">
        <v>43809</v>
      </c>
      <c r="C522" s="10" t="s">
        <v>186</v>
      </c>
      <c r="D522" s="89" t="s">
        <v>2021</v>
      </c>
      <c r="E522" s="104">
        <v>778.8</v>
      </c>
      <c r="F522" s="204">
        <v>2</v>
      </c>
      <c r="G522" s="34"/>
      <c r="H522" s="34"/>
      <c r="I522" s="37"/>
      <c r="J522" s="47"/>
      <c r="K522" s="35"/>
      <c r="L522" s="35"/>
      <c r="M522" s="35"/>
      <c r="N522" s="35"/>
      <c r="O522" s="35"/>
    </row>
    <row r="523" spans="1:15" s="1" customFormat="1" x14ac:dyDescent="0.25">
      <c r="A523" s="32">
        <v>43809</v>
      </c>
      <c r="B523" s="32">
        <v>43809</v>
      </c>
      <c r="C523" s="10" t="s">
        <v>187</v>
      </c>
      <c r="D523" s="89" t="s">
        <v>2022</v>
      </c>
      <c r="E523" s="104">
        <v>1327.5</v>
      </c>
      <c r="F523" s="204">
        <v>5</v>
      </c>
      <c r="G523" s="34"/>
      <c r="H523" s="34"/>
      <c r="I523" s="37"/>
      <c r="J523" s="47"/>
      <c r="K523" s="35"/>
      <c r="L523" s="35"/>
      <c r="M523" s="35"/>
      <c r="N523" s="35"/>
      <c r="O523" s="35"/>
    </row>
    <row r="524" spans="1:15" s="1" customFormat="1" x14ac:dyDescent="0.25">
      <c r="A524" s="32">
        <v>43809</v>
      </c>
      <c r="B524" s="32">
        <v>43809</v>
      </c>
      <c r="C524" s="10" t="s">
        <v>188</v>
      </c>
      <c r="D524" s="89" t="s">
        <v>314</v>
      </c>
      <c r="E524" s="104">
        <v>6450</v>
      </c>
      <c r="F524" s="204">
        <v>3</v>
      </c>
      <c r="G524" s="34"/>
      <c r="H524" s="34"/>
      <c r="I524" s="37"/>
      <c r="J524" s="47"/>
      <c r="K524" s="35"/>
      <c r="L524" s="35"/>
      <c r="M524" s="35"/>
      <c r="N524" s="35"/>
      <c r="O524" s="35"/>
    </row>
    <row r="525" spans="1:15" s="1" customFormat="1" x14ac:dyDescent="0.25">
      <c r="A525" s="32">
        <v>43809</v>
      </c>
      <c r="B525" s="32">
        <v>43809</v>
      </c>
      <c r="C525" s="10" t="s">
        <v>189</v>
      </c>
      <c r="D525" s="89" t="s">
        <v>2023</v>
      </c>
      <c r="E525" s="104">
        <v>2619</v>
      </c>
      <c r="F525" s="204">
        <v>97</v>
      </c>
      <c r="G525" s="34"/>
      <c r="H525" s="34"/>
      <c r="I525" s="37"/>
      <c r="J525" s="47"/>
      <c r="K525" s="35"/>
      <c r="L525" s="35"/>
      <c r="M525" s="35"/>
      <c r="N525" s="35"/>
      <c r="O525" s="35"/>
    </row>
    <row r="526" spans="1:15" s="1" customFormat="1" x14ac:dyDescent="0.25">
      <c r="A526" s="32">
        <v>43809</v>
      </c>
      <c r="B526" s="32">
        <v>43809</v>
      </c>
      <c r="C526" s="10" t="s">
        <v>190</v>
      </c>
      <c r="D526" s="89" t="s">
        <v>367</v>
      </c>
      <c r="E526" s="104">
        <v>850</v>
      </c>
      <c r="F526" s="204">
        <v>1</v>
      </c>
      <c r="G526" s="34"/>
      <c r="H526" s="34"/>
      <c r="I526" s="37"/>
      <c r="J526" s="47"/>
      <c r="K526" s="35"/>
      <c r="L526" s="35"/>
      <c r="M526" s="35"/>
      <c r="N526" s="35"/>
      <c r="O526" s="35"/>
    </row>
    <row r="527" spans="1:15" s="1" customFormat="1" x14ac:dyDescent="0.25">
      <c r="A527" s="32">
        <v>43809</v>
      </c>
      <c r="B527" s="32">
        <v>43809</v>
      </c>
      <c r="C527" s="10" t="s">
        <v>191</v>
      </c>
      <c r="D527" s="89" t="s">
        <v>315</v>
      </c>
      <c r="E527" s="104">
        <v>1100</v>
      </c>
      <c r="F527" s="204">
        <v>10</v>
      </c>
      <c r="G527" s="34"/>
      <c r="H527" s="34"/>
      <c r="I527" s="37"/>
      <c r="J527" s="47"/>
      <c r="K527" s="35"/>
      <c r="L527" s="35"/>
      <c r="M527" s="35"/>
      <c r="N527" s="35"/>
      <c r="O527" s="35"/>
    </row>
    <row r="528" spans="1:15" s="1" customFormat="1" x14ac:dyDescent="0.25">
      <c r="A528" s="32">
        <v>43809</v>
      </c>
      <c r="B528" s="32">
        <v>43809</v>
      </c>
      <c r="C528" s="10" t="s">
        <v>192</v>
      </c>
      <c r="D528" s="86" t="s">
        <v>2024</v>
      </c>
      <c r="E528" s="104">
        <v>950.40000000000009</v>
      </c>
      <c r="F528" s="204">
        <v>88</v>
      </c>
      <c r="G528" s="34"/>
      <c r="H528" s="34"/>
      <c r="I528" s="37"/>
      <c r="J528" s="47"/>
      <c r="K528" s="35"/>
      <c r="L528" s="35"/>
      <c r="M528" s="35"/>
      <c r="N528" s="35"/>
      <c r="O528" s="35"/>
    </row>
    <row r="529" spans="1:15" s="1" customFormat="1" x14ac:dyDescent="0.25">
      <c r="A529" s="32">
        <v>43809</v>
      </c>
      <c r="B529" s="32">
        <v>43809</v>
      </c>
      <c r="C529" s="10" t="s">
        <v>193</v>
      </c>
      <c r="D529" s="86" t="s">
        <v>316</v>
      </c>
      <c r="E529" s="104">
        <v>315</v>
      </c>
      <c r="F529" s="204">
        <v>105</v>
      </c>
      <c r="G529" s="34"/>
      <c r="H529" s="34"/>
      <c r="I529" s="37"/>
      <c r="J529" s="47"/>
      <c r="K529" s="35"/>
      <c r="L529" s="35"/>
      <c r="M529" s="35"/>
      <c r="N529" s="35"/>
      <c r="O529" s="35"/>
    </row>
    <row r="530" spans="1:15" s="1" customFormat="1" x14ac:dyDescent="0.25">
      <c r="A530" s="32">
        <v>43809</v>
      </c>
      <c r="B530" s="32">
        <v>43809</v>
      </c>
      <c r="C530" s="10" t="s">
        <v>194</v>
      </c>
      <c r="D530" s="86" t="s">
        <v>317</v>
      </c>
      <c r="E530" s="104">
        <v>1536</v>
      </c>
      <c r="F530" s="204">
        <v>192</v>
      </c>
      <c r="G530" s="34"/>
      <c r="H530" s="34"/>
      <c r="I530" s="37"/>
      <c r="J530" s="47"/>
      <c r="K530" s="35"/>
      <c r="L530" s="35"/>
      <c r="M530" s="35"/>
      <c r="N530" s="35"/>
      <c r="O530" s="35"/>
    </row>
    <row r="531" spans="1:15" s="1" customFormat="1" x14ac:dyDescent="0.25">
      <c r="A531" s="32">
        <v>43809</v>
      </c>
      <c r="B531" s="32">
        <v>43809</v>
      </c>
      <c r="C531" s="10" t="s">
        <v>195</v>
      </c>
      <c r="D531" s="86" t="s">
        <v>2025</v>
      </c>
      <c r="E531" s="104">
        <v>383.5</v>
      </c>
      <c r="F531" s="204">
        <v>13</v>
      </c>
      <c r="G531" s="34"/>
      <c r="H531" s="34"/>
      <c r="I531" s="37"/>
      <c r="J531" s="47"/>
      <c r="K531" s="35"/>
      <c r="L531" s="35"/>
      <c r="M531" s="35"/>
      <c r="N531" s="35"/>
      <c r="O531" s="35"/>
    </row>
    <row r="532" spans="1:15" s="1" customFormat="1" x14ac:dyDescent="0.25">
      <c r="A532" s="32">
        <v>43809</v>
      </c>
      <c r="B532" s="32">
        <v>43809</v>
      </c>
      <c r="C532" s="10" t="s">
        <v>196</v>
      </c>
      <c r="D532" s="86" t="s">
        <v>318</v>
      </c>
      <c r="E532" s="104">
        <v>60</v>
      </c>
      <c r="F532" s="204">
        <v>2</v>
      </c>
      <c r="G532" s="34"/>
      <c r="H532" s="34"/>
      <c r="I532" s="37"/>
      <c r="J532" s="47"/>
      <c r="K532" s="35"/>
      <c r="L532" s="35"/>
      <c r="M532" s="35"/>
      <c r="N532" s="35"/>
      <c r="O532" s="35"/>
    </row>
    <row r="533" spans="1:15" s="1" customFormat="1" x14ac:dyDescent="0.25">
      <c r="A533" s="32">
        <v>43809</v>
      </c>
      <c r="B533" s="32">
        <v>43809</v>
      </c>
      <c r="C533" s="10" t="s">
        <v>197</v>
      </c>
      <c r="D533" s="86" t="s">
        <v>319</v>
      </c>
      <c r="E533" s="104">
        <v>1485</v>
      </c>
      <c r="F533" s="204">
        <v>11</v>
      </c>
      <c r="G533" s="34"/>
      <c r="H533" s="34"/>
      <c r="I533" s="37"/>
      <c r="J533" s="47"/>
      <c r="K533" s="35"/>
      <c r="L533" s="35"/>
      <c r="M533" s="35"/>
      <c r="N533" s="35"/>
      <c r="O533" s="35"/>
    </row>
    <row r="534" spans="1:15" s="1" customFormat="1" x14ac:dyDescent="0.25">
      <c r="A534" s="32">
        <v>43809</v>
      </c>
      <c r="B534" s="32">
        <v>43809</v>
      </c>
      <c r="C534" s="10" t="s">
        <v>198</v>
      </c>
      <c r="D534" s="86" t="s">
        <v>2026</v>
      </c>
      <c r="E534" s="104">
        <v>4566.5999999999995</v>
      </c>
      <c r="F534" s="204">
        <v>18</v>
      </c>
      <c r="G534" s="34"/>
      <c r="H534" s="34"/>
      <c r="I534" s="37"/>
      <c r="J534" s="47"/>
      <c r="K534" s="35"/>
      <c r="L534" s="35"/>
      <c r="M534" s="35"/>
      <c r="N534" s="35"/>
      <c r="O534" s="35"/>
    </row>
    <row r="535" spans="1:15" s="1" customFormat="1" x14ac:dyDescent="0.25">
      <c r="A535" s="32">
        <v>43809</v>
      </c>
      <c r="B535" s="32">
        <v>43809</v>
      </c>
      <c r="C535" s="10" t="s">
        <v>199</v>
      </c>
      <c r="D535" s="89" t="s">
        <v>320</v>
      </c>
      <c r="E535" s="104">
        <v>1137.5999999999999</v>
      </c>
      <c r="F535" s="204">
        <v>237</v>
      </c>
      <c r="G535" s="34"/>
      <c r="H535" s="34"/>
      <c r="I535" s="37"/>
      <c r="J535" s="47"/>
      <c r="K535" s="35"/>
      <c r="L535" s="35"/>
      <c r="M535" s="35"/>
      <c r="N535" s="35"/>
      <c r="O535" s="35"/>
    </row>
    <row r="536" spans="1:15" s="1" customFormat="1" x14ac:dyDescent="0.25">
      <c r="A536" s="32">
        <v>43809</v>
      </c>
      <c r="B536" s="32">
        <v>43809</v>
      </c>
      <c r="C536" s="10" t="s">
        <v>200</v>
      </c>
      <c r="D536" s="89" t="s">
        <v>2027</v>
      </c>
      <c r="E536" s="104">
        <v>3399</v>
      </c>
      <c r="F536" s="204">
        <v>150</v>
      </c>
      <c r="G536" s="34"/>
      <c r="H536" s="34"/>
      <c r="I536" s="37"/>
      <c r="J536" s="47"/>
      <c r="K536" s="35"/>
      <c r="L536" s="35"/>
      <c r="M536" s="35"/>
      <c r="N536" s="35"/>
      <c r="O536" s="35"/>
    </row>
    <row r="537" spans="1:15" s="1" customFormat="1" x14ac:dyDescent="0.25">
      <c r="A537" s="32">
        <v>43809</v>
      </c>
      <c r="B537" s="32">
        <v>43809</v>
      </c>
      <c r="C537" s="10" t="s">
        <v>201</v>
      </c>
      <c r="D537" s="89" t="s">
        <v>321</v>
      </c>
      <c r="E537" s="104">
        <v>7137.9</v>
      </c>
      <c r="F537" s="204">
        <v>315</v>
      </c>
      <c r="G537" s="34"/>
      <c r="H537" s="34"/>
      <c r="I537" s="37"/>
      <c r="J537" s="47"/>
      <c r="K537" s="35"/>
      <c r="L537" s="35"/>
      <c r="M537" s="35"/>
      <c r="N537" s="35"/>
      <c r="O537" s="35"/>
    </row>
    <row r="538" spans="1:15" s="1" customFormat="1" x14ac:dyDescent="0.25">
      <c r="A538" s="32">
        <v>43809</v>
      </c>
      <c r="B538" s="32">
        <v>43809</v>
      </c>
      <c r="C538" s="10" t="s">
        <v>202</v>
      </c>
      <c r="D538" s="89" t="s">
        <v>322</v>
      </c>
      <c r="E538" s="104">
        <v>86.399999999999991</v>
      </c>
      <c r="F538" s="204">
        <v>72</v>
      </c>
      <c r="G538" s="34"/>
      <c r="H538" s="34"/>
      <c r="I538" s="37"/>
      <c r="J538" s="47"/>
      <c r="K538" s="35"/>
      <c r="L538" s="35"/>
      <c r="M538" s="35"/>
      <c r="N538" s="35"/>
      <c r="O538" s="35"/>
    </row>
    <row r="539" spans="1:15" s="1" customFormat="1" x14ac:dyDescent="0.25">
      <c r="A539" s="32">
        <v>43809</v>
      </c>
      <c r="B539" s="32">
        <v>43809</v>
      </c>
      <c r="C539" s="10" t="s">
        <v>203</v>
      </c>
      <c r="D539" s="89" t="s">
        <v>2028</v>
      </c>
      <c r="E539" s="104">
        <v>920</v>
      </c>
      <c r="F539" s="204">
        <v>1</v>
      </c>
      <c r="G539" s="34"/>
      <c r="H539" s="34"/>
      <c r="I539" s="37"/>
      <c r="J539" s="47"/>
      <c r="K539" s="35"/>
      <c r="L539" s="35"/>
      <c r="M539" s="35"/>
      <c r="N539" s="35"/>
      <c r="O539" s="35"/>
    </row>
    <row r="540" spans="1:15" s="1" customFormat="1" x14ac:dyDescent="0.25">
      <c r="A540" s="32">
        <v>43809</v>
      </c>
      <c r="B540" s="32">
        <v>43809</v>
      </c>
      <c r="C540" s="10" t="s">
        <v>204</v>
      </c>
      <c r="D540" s="89" t="s">
        <v>2029</v>
      </c>
      <c r="E540" s="104">
        <v>973.5</v>
      </c>
      <c r="F540" s="204">
        <v>5</v>
      </c>
      <c r="G540" s="34"/>
      <c r="H540" s="34"/>
      <c r="I540" s="37"/>
      <c r="J540" s="47"/>
      <c r="K540" s="35"/>
      <c r="L540" s="35"/>
      <c r="M540" s="35"/>
      <c r="N540" s="35"/>
      <c r="O540" s="35"/>
    </row>
    <row r="541" spans="1:15" s="1" customFormat="1" x14ac:dyDescent="0.25">
      <c r="A541" s="32">
        <v>43809</v>
      </c>
      <c r="B541" s="32">
        <v>43809</v>
      </c>
      <c r="C541" s="10" t="s">
        <v>205</v>
      </c>
      <c r="D541" s="89" t="s">
        <v>323</v>
      </c>
      <c r="E541" s="104">
        <v>300</v>
      </c>
      <c r="F541" s="204">
        <v>5</v>
      </c>
      <c r="G541" s="34"/>
      <c r="H541" s="34"/>
      <c r="I541" s="37"/>
      <c r="J541" s="47"/>
      <c r="K541" s="35"/>
      <c r="L541" s="35"/>
      <c r="M541" s="35"/>
      <c r="N541" s="35"/>
      <c r="O541" s="35"/>
    </row>
    <row r="542" spans="1:15" s="1" customFormat="1" x14ac:dyDescent="0.25">
      <c r="A542" s="32">
        <v>43809</v>
      </c>
      <c r="B542" s="32">
        <v>43809</v>
      </c>
      <c r="C542" s="10" t="s">
        <v>206</v>
      </c>
      <c r="D542" s="89" t="s">
        <v>2030</v>
      </c>
      <c r="E542" s="104">
        <v>1770</v>
      </c>
      <c r="F542" s="204">
        <v>2</v>
      </c>
      <c r="G542" s="34"/>
      <c r="H542" s="34"/>
      <c r="I542" s="37"/>
      <c r="J542" s="47"/>
      <c r="K542" s="35"/>
      <c r="L542" s="35"/>
      <c r="M542" s="35"/>
      <c r="N542" s="35"/>
      <c r="O542" s="35"/>
    </row>
    <row r="543" spans="1:15" s="1" customFormat="1" x14ac:dyDescent="0.25">
      <c r="A543" s="32">
        <v>43809</v>
      </c>
      <c r="B543" s="32">
        <v>43809</v>
      </c>
      <c r="C543" s="10" t="s">
        <v>207</v>
      </c>
      <c r="D543" s="89" t="s">
        <v>368</v>
      </c>
      <c r="E543" s="104">
        <v>1770</v>
      </c>
      <c r="F543" s="204">
        <v>2</v>
      </c>
      <c r="G543" s="34"/>
      <c r="H543" s="34"/>
      <c r="I543" s="37"/>
      <c r="J543" s="47"/>
      <c r="K543" s="35"/>
      <c r="L543" s="35"/>
      <c r="M543" s="35"/>
      <c r="N543" s="35"/>
      <c r="O543" s="35"/>
    </row>
    <row r="544" spans="1:15" s="1" customFormat="1" x14ac:dyDescent="0.25">
      <c r="A544" s="32">
        <v>43809</v>
      </c>
      <c r="B544" s="32">
        <v>43809</v>
      </c>
      <c r="C544" s="10" t="s">
        <v>208</v>
      </c>
      <c r="D544" s="89" t="s">
        <v>369</v>
      </c>
      <c r="E544" s="104">
        <v>3540</v>
      </c>
      <c r="F544" s="204">
        <v>4</v>
      </c>
      <c r="G544" s="34"/>
      <c r="H544" s="34"/>
      <c r="I544" s="37"/>
      <c r="J544" s="47"/>
      <c r="K544" s="35"/>
      <c r="L544" s="35"/>
      <c r="M544" s="35"/>
      <c r="N544" s="35"/>
      <c r="O544" s="35"/>
    </row>
    <row r="545" spans="1:15" s="1" customFormat="1" x14ac:dyDescent="0.25">
      <c r="A545" s="32">
        <v>43809</v>
      </c>
      <c r="B545" s="32">
        <v>43809</v>
      </c>
      <c r="C545" s="10" t="s">
        <v>209</v>
      </c>
      <c r="D545" s="89" t="s">
        <v>370</v>
      </c>
      <c r="E545" s="104">
        <v>1888</v>
      </c>
      <c r="F545" s="204">
        <v>2</v>
      </c>
      <c r="G545" s="34"/>
      <c r="H545" s="34"/>
      <c r="I545" s="37"/>
      <c r="J545" s="47"/>
      <c r="K545" s="35"/>
      <c r="L545" s="35"/>
      <c r="M545" s="35"/>
      <c r="N545" s="35"/>
      <c r="O545" s="35"/>
    </row>
    <row r="546" spans="1:15" s="1" customFormat="1" x14ac:dyDescent="0.25">
      <c r="A546" s="32">
        <v>43809</v>
      </c>
      <c r="B546" s="32">
        <v>43809</v>
      </c>
      <c r="C546" s="10" t="s">
        <v>210</v>
      </c>
      <c r="D546" s="86" t="s">
        <v>2031</v>
      </c>
      <c r="E546" s="104">
        <v>5664</v>
      </c>
      <c r="F546" s="204">
        <v>15</v>
      </c>
      <c r="G546" s="34"/>
      <c r="H546" s="34"/>
      <c r="I546" s="37"/>
      <c r="J546" s="47"/>
      <c r="K546" s="35"/>
      <c r="L546" s="35"/>
      <c r="M546" s="35"/>
      <c r="N546" s="35"/>
      <c r="O546" s="35"/>
    </row>
    <row r="547" spans="1:15" s="1" customFormat="1" x14ac:dyDescent="0.25">
      <c r="A547" s="32">
        <v>43809</v>
      </c>
      <c r="B547" s="32">
        <v>43809</v>
      </c>
      <c r="C547" s="10" t="s">
        <v>211</v>
      </c>
      <c r="D547" s="86" t="s">
        <v>2032</v>
      </c>
      <c r="E547" s="104">
        <v>4779</v>
      </c>
      <c r="F547" s="204">
        <v>10</v>
      </c>
      <c r="G547" s="34"/>
      <c r="H547" s="34"/>
      <c r="I547" s="37"/>
      <c r="J547" s="47"/>
      <c r="K547" s="35"/>
      <c r="L547" s="35"/>
      <c r="M547" s="35"/>
      <c r="N547" s="35"/>
      <c r="O547" s="35"/>
    </row>
    <row r="548" spans="1:15" s="1" customFormat="1" x14ac:dyDescent="0.25">
      <c r="A548" s="32">
        <v>43809</v>
      </c>
      <c r="B548" s="32">
        <v>43809</v>
      </c>
      <c r="C548" s="10" t="s">
        <v>212</v>
      </c>
      <c r="D548" s="86" t="s">
        <v>2033</v>
      </c>
      <c r="E548" s="104">
        <v>7168.5</v>
      </c>
      <c r="F548" s="204">
        <v>15</v>
      </c>
      <c r="G548" s="34"/>
      <c r="H548" s="34"/>
      <c r="I548" s="37"/>
      <c r="J548" s="47"/>
      <c r="K548" s="35"/>
      <c r="L548" s="35"/>
      <c r="M548" s="35"/>
      <c r="N548" s="35"/>
      <c r="O548" s="35"/>
    </row>
    <row r="549" spans="1:15" s="1" customFormat="1" x14ac:dyDescent="0.25">
      <c r="A549" s="32">
        <v>43809</v>
      </c>
      <c r="B549" s="32">
        <v>43809</v>
      </c>
      <c r="C549" s="10" t="s">
        <v>213</v>
      </c>
      <c r="D549" s="86" t="s">
        <v>2034</v>
      </c>
      <c r="E549" s="104">
        <v>6690.5999999999995</v>
      </c>
      <c r="F549" s="204">
        <v>14</v>
      </c>
      <c r="G549" s="34"/>
      <c r="H549" s="34"/>
      <c r="I549" s="37"/>
      <c r="J549" s="47"/>
      <c r="K549" s="35"/>
      <c r="L549" s="35"/>
      <c r="M549" s="35"/>
      <c r="N549" s="35"/>
      <c r="O549" s="35"/>
    </row>
    <row r="550" spans="1:15" s="1" customFormat="1" x14ac:dyDescent="0.25">
      <c r="A550" s="32">
        <v>43809</v>
      </c>
      <c r="B550" s="32">
        <v>43809</v>
      </c>
      <c r="C550" s="10" t="s">
        <v>214</v>
      </c>
      <c r="D550" s="86" t="s">
        <v>2035</v>
      </c>
      <c r="E550" s="104">
        <v>3823.2</v>
      </c>
      <c r="F550" s="204">
        <v>8</v>
      </c>
      <c r="G550" s="34"/>
      <c r="H550" s="34"/>
      <c r="I550" s="37"/>
      <c r="J550" s="47"/>
      <c r="K550" s="35"/>
      <c r="L550" s="35"/>
      <c r="M550" s="35"/>
      <c r="N550" s="35"/>
      <c r="O550" s="35"/>
    </row>
    <row r="551" spans="1:15" s="1" customFormat="1" x14ac:dyDescent="0.25">
      <c r="A551" s="32">
        <v>43809</v>
      </c>
      <c r="B551" s="32">
        <v>43809</v>
      </c>
      <c r="C551" s="10" t="s">
        <v>215</v>
      </c>
      <c r="D551" s="86" t="s">
        <v>2036</v>
      </c>
      <c r="E551" s="104">
        <v>3345.2999999999997</v>
      </c>
      <c r="F551" s="204">
        <v>7</v>
      </c>
      <c r="G551" s="34"/>
      <c r="H551" s="34"/>
      <c r="I551" s="37"/>
      <c r="J551" s="47"/>
      <c r="K551" s="35"/>
      <c r="L551" s="35"/>
      <c r="M551" s="35"/>
      <c r="N551" s="35"/>
      <c r="O551" s="35"/>
    </row>
    <row r="552" spans="1:15" s="1" customFormat="1" x14ac:dyDescent="0.25">
      <c r="A552" s="32">
        <v>43809</v>
      </c>
      <c r="B552" s="32">
        <v>43809</v>
      </c>
      <c r="C552" s="10" t="s">
        <v>216</v>
      </c>
      <c r="D552" s="86" t="s">
        <v>2037</v>
      </c>
      <c r="E552" s="104">
        <v>3823.2</v>
      </c>
      <c r="F552" s="204">
        <v>8</v>
      </c>
      <c r="G552" s="34"/>
      <c r="H552" s="34"/>
      <c r="I552" s="37"/>
      <c r="J552" s="47"/>
      <c r="K552" s="35"/>
      <c r="L552" s="35"/>
      <c r="M552" s="35"/>
      <c r="N552" s="35"/>
      <c r="O552" s="35"/>
    </row>
    <row r="553" spans="1:15" s="1" customFormat="1" x14ac:dyDescent="0.25">
      <c r="A553" s="32">
        <v>43809</v>
      </c>
      <c r="B553" s="32">
        <v>43809</v>
      </c>
      <c r="C553" s="10" t="s">
        <v>217</v>
      </c>
      <c r="D553" s="86" t="s">
        <v>2038</v>
      </c>
      <c r="E553" s="104">
        <v>1911.6</v>
      </c>
      <c r="F553" s="204">
        <v>4</v>
      </c>
      <c r="G553" s="34"/>
      <c r="H553" s="34"/>
      <c r="I553" s="37"/>
      <c r="J553" s="47"/>
      <c r="K553" s="35"/>
      <c r="L553" s="35"/>
      <c r="M553" s="35"/>
      <c r="N553" s="35"/>
      <c r="O553" s="35"/>
    </row>
    <row r="554" spans="1:15" s="1" customFormat="1" x14ac:dyDescent="0.25">
      <c r="A554" s="32">
        <v>43809</v>
      </c>
      <c r="B554" s="32">
        <v>43809</v>
      </c>
      <c r="C554" s="10" t="s">
        <v>218</v>
      </c>
      <c r="D554" s="86" t="s">
        <v>2039</v>
      </c>
      <c r="E554" s="104">
        <v>1911.6</v>
      </c>
      <c r="F554" s="204">
        <v>4</v>
      </c>
      <c r="G554" s="34"/>
      <c r="H554" s="34"/>
      <c r="I554" s="37"/>
      <c r="J554" s="47"/>
      <c r="K554" s="35"/>
      <c r="L554" s="35"/>
      <c r="M554" s="35"/>
      <c r="N554" s="35"/>
      <c r="O554" s="35"/>
    </row>
    <row r="555" spans="1:15" s="1" customFormat="1" x14ac:dyDescent="0.25">
      <c r="A555" s="32">
        <v>43809</v>
      </c>
      <c r="B555" s="32">
        <v>43809</v>
      </c>
      <c r="C555" s="10" t="s">
        <v>219</v>
      </c>
      <c r="D555" s="86" t="s">
        <v>2040</v>
      </c>
      <c r="E555" s="104">
        <v>4301.0999999999995</v>
      </c>
      <c r="F555" s="204">
        <v>9</v>
      </c>
      <c r="G555" s="34"/>
      <c r="H555" s="34"/>
      <c r="I555" s="37"/>
      <c r="J555" s="47"/>
      <c r="K555" s="35"/>
      <c r="L555" s="35"/>
      <c r="M555" s="35"/>
      <c r="N555" s="35"/>
      <c r="O555" s="35"/>
    </row>
    <row r="556" spans="1:15" s="1" customFormat="1" x14ac:dyDescent="0.25">
      <c r="A556" s="32">
        <v>43809</v>
      </c>
      <c r="B556" s="32">
        <v>43809</v>
      </c>
      <c r="C556" s="10" t="s">
        <v>220</v>
      </c>
      <c r="D556" s="86" t="s">
        <v>2041</v>
      </c>
      <c r="E556" s="104">
        <v>2867.3999999999996</v>
      </c>
      <c r="F556" s="204">
        <v>6</v>
      </c>
      <c r="G556" s="34"/>
      <c r="H556" s="34"/>
      <c r="I556" s="37"/>
      <c r="J556" s="47"/>
      <c r="K556" s="35"/>
      <c r="L556" s="35"/>
      <c r="M556" s="35"/>
      <c r="N556" s="35"/>
      <c r="O556" s="35"/>
    </row>
    <row r="557" spans="1:15" s="1" customFormat="1" x14ac:dyDescent="0.25">
      <c r="A557" s="32">
        <v>43809</v>
      </c>
      <c r="B557" s="32">
        <v>43809</v>
      </c>
      <c r="C557" s="10" t="s">
        <v>221</v>
      </c>
      <c r="D557" s="86" t="s">
        <v>2042</v>
      </c>
      <c r="E557" s="104">
        <v>365.8</v>
      </c>
      <c r="F557" s="204">
        <v>1</v>
      </c>
      <c r="G557" s="34"/>
      <c r="H557" s="34"/>
      <c r="I557" s="37"/>
      <c r="J557" s="47"/>
      <c r="K557" s="35"/>
      <c r="L557" s="35"/>
      <c r="M557" s="35"/>
      <c r="N557" s="35"/>
      <c r="O557" s="35"/>
    </row>
    <row r="558" spans="1:15" s="1" customFormat="1" x14ac:dyDescent="0.25">
      <c r="A558" s="32">
        <v>43809</v>
      </c>
      <c r="B558" s="32">
        <v>43809</v>
      </c>
      <c r="C558" s="10" t="s">
        <v>222</v>
      </c>
      <c r="D558" s="86" t="s">
        <v>2043</v>
      </c>
      <c r="E558" s="104">
        <v>731.6</v>
      </c>
      <c r="F558" s="204">
        <v>2</v>
      </c>
      <c r="G558" s="34"/>
      <c r="H558" s="34"/>
      <c r="I558" s="37"/>
      <c r="J558" s="47"/>
      <c r="K558" s="35"/>
      <c r="L558" s="35"/>
      <c r="M558" s="35"/>
      <c r="N558" s="35"/>
      <c r="O558" s="35"/>
    </row>
    <row r="559" spans="1:15" s="1" customFormat="1" x14ac:dyDescent="0.25">
      <c r="A559" s="32">
        <v>43809</v>
      </c>
      <c r="B559" s="32">
        <v>43809</v>
      </c>
      <c r="C559" s="10" t="s">
        <v>223</v>
      </c>
      <c r="D559" s="86" t="s">
        <v>2044</v>
      </c>
      <c r="E559" s="104">
        <v>731.6</v>
      </c>
      <c r="F559" s="204">
        <v>2</v>
      </c>
      <c r="G559" s="34"/>
      <c r="H559" s="34"/>
      <c r="I559" s="37"/>
      <c r="J559" s="47"/>
      <c r="K559" s="35"/>
      <c r="L559" s="35"/>
      <c r="M559" s="35"/>
      <c r="N559" s="35"/>
      <c r="O559" s="35"/>
    </row>
    <row r="560" spans="1:15" s="1" customFormat="1" x14ac:dyDescent="0.25">
      <c r="A560" s="32">
        <v>43809</v>
      </c>
      <c r="B560" s="32">
        <v>43809</v>
      </c>
      <c r="C560" s="10" t="s">
        <v>224</v>
      </c>
      <c r="D560" s="86" t="s">
        <v>2045</v>
      </c>
      <c r="E560" s="104">
        <v>731.6</v>
      </c>
      <c r="F560" s="204">
        <v>2</v>
      </c>
      <c r="G560" s="34"/>
      <c r="H560" s="34"/>
      <c r="I560" s="37"/>
      <c r="J560" s="47"/>
      <c r="K560" s="35"/>
      <c r="L560" s="35"/>
      <c r="M560" s="35"/>
      <c r="N560" s="35"/>
      <c r="O560" s="35"/>
    </row>
    <row r="561" spans="1:15" s="1" customFormat="1" x14ac:dyDescent="0.25">
      <c r="A561" s="32">
        <v>43809</v>
      </c>
      <c r="B561" s="32">
        <v>43809</v>
      </c>
      <c r="C561" s="10" t="s">
        <v>225</v>
      </c>
      <c r="D561" s="86" t="s">
        <v>2046</v>
      </c>
      <c r="E561" s="104">
        <v>2596</v>
      </c>
      <c r="F561" s="204">
        <v>2</v>
      </c>
      <c r="G561" s="34"/>
      <c r="H561" s="34"/>
      <c r="I561" s="37"/>
      <c r="J561" s="47"/>
      <c r="K561" s="35"/>
      <c r="L561" s="35"/>
      <c r="M561" s="35"/>
      <c r="N561" s="35"/>
      <c r="O561" s="35"/>
    </row>
    <row r="562" spans="1:15" s="1" customFormat="1" x14ac:dyDescent="0.25">
      <c r="A562" s="32">
        <v>43809</v>
      </c>
      <c r="B562" s="32">
        <v>43809</v>
      </c>
      <c r="C562" s="10" t="s">
        <v>226</v>
      </c>
      <c r="D562" s="86" t="s">
        <v>2047</v>
      </c>
      <c r="E562" s="104">
        <v>2242</v>
      </c>
      <c r="F562" s="204">
        <v>1</v>
      </c>
      <c r="G562" s="34"/>
      <c r="H562" s="34"/>
      <c r="I562" s="37"/>
      <c r="J562" s="47"/>
      <c r="K562" s="35"/>
      <c r="L562" s="35"/>
      <c r="M562" s="35"/>
      <c r="N562" s="35"/>
      <c r="O562" s="35"/>
    </row>
    <row r="563" spans="1:15" s="1" customFormat="1" x14ac:dyDescent="0.25">
      <c r="A563" s="32">
        <v>43809</v>
      </c>
      <c r="B563" s="32">
        <v>43809</v>
      </c>
      <c r="C563" s="10" t="s">
        <v>227</v>
      </c>
      <c r="D563" s="86" t="s">
        <v>2048</v>
      </c>
      <c r="E563" s="104">
        <v>4484</v>
      </c>
      <c r="F563" s="204">
        <v>2</v>
      </c>
      <c r="G563" s="34"/>
      <c r="H563" s="34"/>
      <c r="I563" s="37"/>
      <c r="J563" s="47"/>
      <c r="K563" s="35"/>
      <c r="L563" s="35"/>
      <c r="M563" s="35"/>
      <c r="N563" s="35"/>
      <c r="O563" s="35"/>
    </row>
    <row r="564" spans="1:15" s="1" customFormat="1" x14ac:dyDescent="0.25">
      <c r="A564" s="32">
        <v>43809</v>
      </c>
      <c r="B564" s="32">
        <v>43809</v>
      </c>
      <c r="C564" s="10" t="s">
        <v>228</v>
      </c>
      <c r="D564" s="91" t="s">
        <v>2049</v>
      </c>
      <c r="E564" s="104">
        <v>2300</v>
      </c>
      <c r="F564" s="204">
        <v>2</v>
      </c>
      <c r="G564" s="34"/>
      <c r="H564" s="34"/>
      <c r="I564" s="37"/>
      <c r="J564" s="47"/>
      <c r="K564" s="35"/>
      <c r="L564" s="35"/>
      <c r="M564" s="35"/>
      <c r="N564" s="35"/>
      <c r="O564" s="35"/>
    </row>
    <row r="565" spans="1:15" s="1" customFormat="1" x14ac:dyDescent="0.25">
      <c r="A565" s="32">
        <v>43809</v>
      </c>
      <c r="B565" s="32">
        <v>43809</v>
      </c>
      <c r="C565" s="10" t="s">
        <v>229</v>
      </c>
      <c r="D565" s="86" t="s">
        <v>2050</v>
      </c>
      <c r="E565" s="104">
        <v>4720</v>
      </c>
      <c r="F565" s="204">
        <v>2</v>
      </c>
      <c r="G565" s="34"/>
      <c r="H565" s="34"/>
      <c r="I565" s="37"/>
      <c r="J565" s="47"/>
      <c r="K565" s="35"/>
      <c r="L565" s="35"/>
      <c r="M565" s="35"/>
      <c r="N565" s="35"/>
      <c r="O565" s="35"/>
    </row>
    <row r="566" spans="1:15" s="1" customFormat="1" x14ac:dyDescent="0.25">
      <c r="A566" s="32">
        <v>43809</v>
      </c>
      <c r="B566" s="32">
        <v>43809</v>
      </c>
      <c r="C566" s="10" t="s">
        <v>230</v>
      </c>
      <c r="D566" s="86" t="s">
        <v>2051</v>
      </c>
      <c r="E566" s="104">
        <v>4720</v>
      </c>
      <c r="F566" s="204">
        <v>2</v>
      </c>
      <c r="G566" s="34"/>
      <c r="H566" s="34"/>
      <c r="I566" s="37"/>
      <c r="J566" s="47"/>
      <c r="K566" s="35"/>
      <c r="L566" s="35"/>
      <c r="M566" s="35"/>
      <c r="N566" s="35"/>
      <c r="O566" s="35"/>
    </row>
    <row r="567" spans="1:15" s="1" customFormat="1" x14ac:dyDescent="0.25">
      <c r="A567" s="32">
        <v>43809</v>
      </c>
      <c r="B567" s="32">
        <v>43809</v>
      </c>
      <c r="C567" s="10" t="s">
        <v>231</v>
      </c>
      <c r="D567" s="86" t="s">
        <v>2052</v>
      </c>
      <c r="E567" s="104">
        <v>4720</v>
      </c>
      <c r="F567" s="204">
        <v>2</v>
      </c>
      <c r="G567" s="34"/>
      <c r="H567" s="34"/>
      <c r="I567" s="37"/>
      <c r="J567" s="47"/>
      <c r="K567" s="35"/>
      <c r="L567" s="35"/>
      <c r="M567" s="35"/>
      <c r="N567" s="35"/>
      <c r="O567" s="35"/>
    </row>
    <row r="568" spans="1:15" s="1" customFormat="1" x14ac:dyDescent="0.25">
      <c r="A568" s="32">
        <v>43809</v>
      </c>
      <c r="B568" s="32">
        <v>43809</v>
      </c>
      <c r="C568" s="10" t="s">
        <v>232</v>
      </c>
      <c r="D568" s="86" t="s">
        <v>2053</v>
      </c>
      <c r="E568" s="104">
        <v>4720</v>
      </c>
      <c r="F568" s="204">
        <v>2</v>
      </c>
      <c r="G568" s="34"/>
      <c r="H568" s="34"/>
      <c r="I568" s="37"/>
      <c r="J568" s="47"/>
      <c r="K568" s="35"/>
      <c r="L568" s="35"/>
      <c r="M568" s="35"/>
      <c r="N568" s="35"/>
      <c r="O568" s="35"/>
    </row>
    <row r="569" spans="1:15" s="1" customFormat="1" x14ac:dyDescent="0.25">
      <c r="A569" s="32">
        <v>43809</v>
      </c>
      <c r="B569" s="32">
        <v>43809</v>
      </c>
      <c r="C569" s="10" t="s">
        <v>54</v>
      </c>
      <c r="D569" s="86" t="s">
        <v>536</v>
      </c>
      <c r="E569" s="104">
        <v>11210</v>
      </c>
      <c r="F569" s="204">
        <v>5</v>
      </c>
      <c r="G569" s="34"/>
      <c r="H569" s="34"/>
      <c r="I569" s="37"/>
      <c r="J569" s="47"/>
      <c r="K569" s="35"/>
      <c r="L569" s="35"/>
      <c r="M569" s="35"/>
      <c r="N569" s="35"/>
      <c r="O569" s="35"/>
    </row>
    <row r="570" spans="1:15" s="1" customFormat="1" x14ac:dyDescent="0.25">
      <c r="A570" s="32">
        <v>43809</v>
      </c>
      <c r="B570" s="32">
        <v>43809</v>
      </c>
      <c r="C570" s="10" t="s">
        <v>233</v>
      </c>
      <c r="D570" s="86" t="s">
        <v>537</v>
      </c>
      <c r="E570" s="104">
        <v>11210</v>
      </c>
      <c r="F570" s="204">
        <v>5</v>
      </c>
      <c r="G570" s="34"/>
      <c r="H570" s="34"/>
      <c r="I570" s="37"/>
      <c r="J570" s="47"/>
      <c r="K570" s="35"/>
      <c r="L570" s="35"/>
      <c r="M570" s="35"/>
      <c r="N570" s="35"/>
      <c r="O570" s="35"/>
    </row>
    <row r="571" spans="1:15" s="1" customFormat="1" x14ac:dyDescent="0.25">
      <c r="A571" s="32">
        <v>43809</v>
      </c>
      <c r="B571" s="32">
        <v>43809</v>
      </c>
      <c r="C571" s="10" t="s">
        <v>234</v>
      </c>
      <c r="D571" s="86" t="s">
        <v>2054</v>
      </c>
      <c r="E571" s="104">
        <v>1704</v>
      </c>
      <c r="F571" s="204">
        <v>3</v>
      </c>
      <c r="G571" s="34"/>
      <c r="H571" s="34"/>
      <c r="I571" s="37"/>
      <c r="J571" s="47"/>
      <c r="K571" s="35"/>
      <c r="L571" s="35"/>
      <c r="M571" s="35"/>
      <c r="N571" s="35"/>
      <c r="O571" s="35"/>
    </row>
    <row r="572" spans="1:15" s="1" customFormat="1" x14ac:dyDescent="0.25">
      <c r="A572" s="32">
        <v>43809</v>
      </c>
      <c r="B572" s="32">
        <v>43809</v>
      </c>
      <c r="C572" s="10" t="s">
        <v>235</v>
      </c>
      <c r="D572" s="86" t="s">
        <v>2055</v>
      </c>
      <c r="E572" s="104">
        <v>1136</v>
      </c>
      <c r="F572" s="204">
        <v>2</v>
      </c>
      <c r="G572" s="34"/>
      <c r="H572" s="34"/>
      <c r="I572" s="37"/>
      <c r="J572" s="47"/>
      <c r="K572" s="35"/>
      <c r="L572" s="35"/>
      <c r="M572" s="35"/>
      <c r="N572" s="35"/>
      <c r="O572" s="35"/>
    </row>
    <row r="573" spans="1:15" s="1" customFormat="1" x14ac:dyDescent="0.25">
      <c r="A573" s="32">
        <v>43809</v>
      </c>
      <c r="B573" s="32">
        <v>43809</v>
      </c>
      <c r="C573" s="10" t="s">
        <v>236</v>
      </c>
      <c r="D573" s="86" t="s">
        <v>338</v>
      </c>
      <c r="E573" s="104">
        <v>9912</v>
      </c>
      <c r="F573" s="204">
        <v>6</v>
      </c>
      <c r="G573" s="34"/>
      <c r="H573" s="34"/>
      <c r="I573" s="37"/>
      <c r="J573" s="47"/>
      <c r="K573" s="35"/>
      <c r="L573" s="35"/>
      <c r="M573" s="35"/>
      <c r="N573" s="35"/>
      <c r="O573" s="35"/>
    </row>
    <row r="574" spans="1:15" s="1" customFormat="1" x14ac:dyDescent="0.25">
      <c r="A574" s="32">
        <v>43809</v>
      </c>
      <c r="B574" s="32">
        <v>43809</v>
      </c>
      <c r="C574" s="10" t="s">
        <v>237</v>
      </c>
      <c r="D574" s="86" t="s">
        <v>339</v>
      </c>
      <c r="E574" s="104">
        <v>8260</v>
      </c>
      <c r="F574" s="204">
        <v>5</v>
      </c>
      <c r="G574" s="34"/>
      <c r="H574" s="34"/>
      <c r="I574" s="37"/>
      <c r="J574" s="47"/>
      <c r="K574" s="35"/>
      <c r="L574" s="35"/>
      <c r="M574" s="35"/>
      <c r="N574" s="35"/>
      <c r="O574" s="35"/>
    </row>
    <row r="575" spans="1:15" s="1" customFormat="1" x14ac:dyDescent="0.25">
      <c r="A575" s="32">
        <v>43809</v>
      </c>
      <c r="B575" s="32">
        <v>43809</v>
      </c>
      <c r="C575" s="10" t="s">
        <v>238</v>
      </c>
      <c r="D575" s="86" t="s">
        <v>2056</v>
      </c>
      <c r="E575" s="104">
        <v>6608</v>
      </c>
      <c r="F575" s="204">
        <v>4</v>
      </c>
      <c r="G575" s="34"/>
      <c r="H575" s="34"/>
      <c r="I575" s="37"/>
      <c r="J575" s="47"/>
      <c r="K575" s="35"/>
      <c r="L575" s="35"/>
      <c r="M575" s="35"/>
      <c r="N575" s="35"/>
      <c r="O575" s="35"/>
    </row>
    <row r="576" spans="1:15" s="1" customFormat="1" x14ac:dyDescent="0.25">
      <c r="A576" s="32">
        <v>43809</v>
      </c>
      <c r="B576" s="32">
        <v>43809</v>
      </c>
      <c r="C576" s="10" t="s">
        <v>239</v>
      </c>
      <c r="D576" s="86" t="s">
        <v>2057</v>
      </c>
      <c r="E576" s="104">
        <v>2596</v>
      </c>
      <c r="F576" s="204">
        <v>2</v>
      </c>
      <c r="G576" s="34"/>
      <c r="H576" s="34"/>
      <c r="I576" s="37"/>
      <c r="J576" s="47"/>
      <c r="K576" s="35"/>
      <c r="L576" s="35"/>
      <c r="M576" s="35"/>
      <c r="N576" s="35"/>
      <c r="O576" s="35"/>
    </row>
    <row r="577" spans="1:15" s="1" customFormat="1" x14ac:dyDescent="0.25">
      <c r="A577" s="32">
        <v>43809</v>
      </c>
      <c r="B577" s="32">
        <v>43809</v>
      </c>
      <c r="C577" s="10" t="s">
        <v>240</v>
      </c>
      <c r="D577" s="86" t="s">
        <v>2058</v>
      </c>
      <c r="E577" s="104">
        <v>30840</v>
      </c>
      <c r="F577" s="204">
        <v>6</v>
      </c>
      <c r="G577" s="34"/>
      <c r="H577" s="34"/>
      <c r="I577" s="37"/>
      <c r="J577" s="47"/>
      <c r="K577" s="35"/>
      <c r="L577" s="35"/>
      <c r="M577" s="35"/>
      <c r="N577" s="35"/>
      <c r="O577" s="35"/>
    </row>
    <row r="578" spans="1:15" s="1" customFormat="1" x14ac:dyDescent="0.25">
      <c r="A578" s="32">
        <v>43809</v>
      </c>
      <c r="B578" s="32">
        <v>43809</v>
      </c>
      <c r="C578" s="10" t="s">
        <v>241</v>
      </c>
      <c r="D578" s="86" t="s">
        <v>2059</v>
      </c>
      <c r="E578" s="104">
        <v>175749.2</v>
      </c>
      <c r="F578" s="204">
        <v>11</v>
      </c>
      <c r="G578" s="34"/>
      <c r="H578" s="34"/>
      <c r="I578" s="37"/>
      <c r="J578" s="47"/>
      <c r="K578" s="35"/>
      <c r="L578" s="35"/>
      <c r="M578" s="35"/>
      <c r="N578" s="35"/>
      <c r="O578" s="35"/>
    </row>
    <row r="579" spans="1:15" s="1" customFormat="1" x14ac:dyDescent="0.25">
      <c r="A579" s="32">
        <v>43809</v>
      </c>
      <c r="B579" s="32">
        <v>43809</v>
      </c>
      <c r="C579" s="10" t="s">
        <v>242</v>
      </c>
      <c r="D579" s="86" t="s">
        <v>2060</v>
      </c>
      <c r="E579" s="104">
        <v>31152</v>
      </c>
      <c r="F579" s="204">
        <v>3</v>
      </c>
      <c r="G579" s="34"/>
      <c r="H579" s="34"/>
      <c r="I579" s="37"/>
      <c r="J579" s="47"/>
      <c r="K579" s="35"/>
      <c r="L579" s="35"/>
      <c r="M579" s="35"/>
      <c r="N579" s="35"/>
      <c r="O579" s="35"/>
    </row>
    <row r="580" spans="1:15" s="1" customFormat="1" x14ac:dyDescent="0.25">
      <c r="A580" s="32">
        <v>43809</v>
      </c>
      <c r="B580" s="32">
        <v>43809</v>
      </c>
      <c r="C580" s="10" t="s">
        <v>243</v>
      </c>
      <c r="D580" s="86" t="s">
        <v>2061</v>
      </c>
      <c r="E580" s="104">
        <v>1770</v>
      </c>
      <c r="F580" s="204">
        <v>1</v>
      </c>
      <c r="G580" s="34"/>
      <c r="H580" s="34"/>
      <c r="I580" s="37"/>
      <c r="J580" s="47"/>
      <c r="K580" s="35"/>
      <c r="L580" s="35"/>
      <c r="M580" s="35"/>
      <c r="N580" s="35"/>
      <c r="O580" s="35"/>
    </row>
    <row r="581" spans="1:15" s="1" customFormat="1" x14ac:dyDescent="0.25">
      <c r="A581" s="32">
        <v>43809</v>
      </c>
      <c r="B581" s="32">
        <v>43809</v>
      </c>
      <c r="C581" s="10" t="s">
        <v>244</v>
      </c>
      <c r="D581" s="86" t="s">
        <v>2062</v>
      </c>
      <c r="E581" s="104">
        <v>23895</v>
      </c>
      <c r="F581" s="204">
        <v>5</v>
      </c>
      <c r="G581" s="34"/>
      <c r="H581" s="34"/>
      <c r="I581" s="37"/>
      <c r="J581" s="47"/>
      <c r="K581" s="35"/>
      <c r="L581" s="35"/>
      <c r="M581" s="35"/>
      <c r="N581" s="35"/>
      <c r="O581" s="35"/>
    </row>
    <row r="582" spans="1:15" s="1" customFormat="1" x14ac:dyDescent="0.25">
      <c r="A582" s="32">
        <v>43809</v>
      </c>
      <c r="B582" s="32">
        <v>43809</v>
      </c>
      <c r="C582" s="10" t="s">
        <v>245</v>
      </c>
      <c r="D582" s="86" t="s">
        <v>2063</v>
      </c>
      <c r="E582" s="104">
        <v>144420</v>
      </c>
      <c r="F582" s="204">
        <v>10</v>
      </c>
      <c r="G582" s="34"/>
      <c r="H582" s="34"/>
      <c r="I582" s="37"/>
      <c r="J582" s="47"/>
      <c r="K582" s="35"/>
      <c r="L582" s="35"/>
      <c r="M582" s="35"/>
      <c r="N582" s="35"/>
      <c r="O582" s="35"/>
    </row>
    <row r="583" spans="1:15" s="1" customFormat="1" x14ac:dyDescent="0.25">
      <c r="A583" s="32">
        <v>43809</v>
      </c>
      <c r="B583" s="32">
        <v>43809</v>
      </c>
      <c r="C583" s="10" t="s">
        <v>246</v>
      </c>
      <c r="D583" s="86" t="s">
        <v>371</v>
      </c>
      <c r="E583" s="104">
        <v>8260</v>
      </c>
      <c r="F583" s="204">
        <v>2</v>
      </c>
      <c r="G583" s="34"/>
      <c r="H583" s="34"/>
      <c r="I583" s="37"/>
      <c r="J583" s="47"/>
      <c r="K583" s="35"/>
      <c r="L583" s="35"/>
      <c r="M583" s="35"/>
      <c r="N583" s="35"/>
      <c r="O583" s="35"/>
    </row>
    <row r="584" spans="1:15" s="1" customFormat="1" x14ac:dyDescent="0.25">
      <c r="A584" s="32">
        <v>43809</v>
      </c>
      <c r="B584" s="32">
        <v>43809</v>
      </c>
      <c r="C584" s="10" t="s">
        <v>247</v>
      </c>
      <c r="D584" s="86" t="s">
        <v>2064</v>
      </c>
      <c r="E584" s="104">
        <v>199892</v>
      </c>
      <c r="F584" s="204">
        <v>14</v>
      </c>
      <c r="G584" s="34"/>
      <c r="H584" s="34"/>
      <c r="I584" s="37"/>
      <c r="J584" s="47"/>
      <c r="K584" s="35"/>
      <c r="L584" s="35"/>
      <c r="M584" s="35"/>
      <c r="N584" s="35"/>
      <c r="O584" s="35"/>
    </row>
    <row r="585" spans="1:15" s="1" customFormat="1" x14ac:dyDescent="0.25">
      <c r="A585" s="32">
        <v>43809</v>
      </c>
      <c r="B585" s="32">
        <v>43809</v>
      </c>
      <c r="C585" s="10" t="s">
        <v>248</v>
      </c>
      <c r="D585" s="86" t="s">
        <v>2065</v>
      </c>
      <c r="E585" s="104">
        <v>185614</v>
      </c>
      <c r="F585" s="204">
        <v>13</v>
      </c>
      <c r="G585" s="34"/>
      <c r="H585" s="34"/>
      <c r="I585" s="37"/>
      <c r="J585" s="47"/>
      <c r="K585" s="35"/>
      <c r="L585" s="35"/>
      <c r="M585" s="35"/>
      <c r="N585" s="35"/>
      <c r="O585" s="35"/>
    </row>
    <row r="586" spans="1:15" s="1" customFormat="1" x14ac:dyDescent="0.25">
      <c r="A586" s="32">
        <v>43809</v>
      </c>
      <c r="B586" s="32">
        <v>43809</v>
      </c>
      <c r="C586" s="10" t="s">
        <v>249</v>
      </c>
      <c r="D586" s="89" t="s">
        <v>2066</v>
      </c>
      <c r="E586" s="104">
        <v>74620</v>
      </c>
      <c r="F586" s="204">
        <v>14</v>
      </c>
      <c r="G586" s="34"/>
      <c r="H586" s="34"/>
      <c r="I586" s="37"/>
      <c r="J586" s="47"/>
      <c r="K586" s="35"/>
      <c r="L586" s="35"/>
      <c r="M586" s="35"/>
      <c r="N586" s="35"/>
      <c r="O586" s="35"/>
    </row>
    <row r="587" spans="1:15" s="1" customFormat="1" x14ac:dyDescent="0.25">
      <c r="A587" s="32">
        <v>43809</v>
      </c>
      <c r="B587" s="32">
        <v>43809</v>
      </c>
      <c r="C587" s="10" t="s">
        <v>250</v>
      </c>
      <c r="D587" s="86" t="s">
        <v>2067</v>
      </c>
      <c r="E587" s="104">
        <v>17512.8</v>
      </c>
      <c r="F587" s="204">
        <v>5</v>
      </c>
      <c r="G587" s="34"/>
      <c r="H587" s="34"/>
      <c r="I587" s="37"/>
      <c r="J587" s="47"/>
      <c r="K587" s="35"/>
      <c r="L587" s="35"/>
      <c r="M587" s="35"/>
      <c r="N587" s="35"/>
      <c r="O587" s="35"/>
    </row>
    <row r="588" spans="1:15" s="1" customFormat="1" x14ac:dyDescent="0.25">
      <c r="A588" s="32">
        <v>43809</v>
      </c>
      <c r="B588" s="32">
        <v>43809</v>
      </c>
      <c r="C588" s="10" t="s">
        <v>251</v>
      </c>
      <c r="D588" s="86" t="s">
        <v>2068</v>
      </c>
      <c r="E588" s="104">
        <v>118237</v>
      </c>
      <c r="F588" s="204">
        <v>7</v>
      </c>
      <c r="G588" s="34"/>
      <c r="H588" s="34"/>
      <c r="I588" s="37"/>
      <c r="J588" s="47"/>
      <c r="K588" s="35"/>
      <c r="L588" s="35"/>
      <c r="M588" s="35"/>
      <c r="N588" s="35"/>
      <c r="O588" s="35"/>
    </row>
    <row r="589" spans="1:15" s="1" customFormat="1" x14ac:dyDescent="0.25">
      <c r="A589" s="32">
        <v>43809</v>
      </c>
      <c r="B589" s="32">
        <v>43809</v>
      </c>
      <c r="C589" s="10" t="s">
        <v>252</v>
      </c>
      <c r="D589" s="86" t="s">
        <v>2069</v>
      </c>
      <c r="E589" s="104">
        <v>33782</v>
      </c>
      <c r="F589" s="204">
        <v>2</v>
      </c>
      <c r="G589" s="34"/>
      <c r="H589" s="34"/>
      <c r="I589" s="37"/>
      <c r="J589" s="47"/>
      <c r="K589" s="35"/>
      <c r="L589" s="35"/>
      <c r="M589" s="35"/>
      <c r="N589" s="35"/>
      <c r="O589" s="35"/>
    </row>
    <row r="590" spans="1:15" s="1" customFormat="1" x14ac:dyDescent="0.25">
      <c r="A590" s="32">
        <v>43809</v>
      </c>
      <c r="B590" s="32">
        <v>43809</v>
      </c>
      <c r="C590" s="10" t="s">
        <v>253</v>
      </c>
      <c r="D590" s="89" t="s">
        <v>2070</v>
      </c>
      <c r="E590" s="104">
        <v>1770</v>
      </c>
      <c r="F590" s="204">
        <v>1</v>
      </c>
      <c r="G590" s="34"/>
      <c r="H590" s="34"/>
      <c r="I590" s="37"/>
      <c r="J590" s="47"/>
      <c r="K590" s="35"/>
      <c r="L590" s="35"/>
      <c r="M590" s="35"/>
      <c r="N590" s="35"/>
      <c r="O590" s="35"/>
    </row>
    <row r="591" spans="1:15" s="1" customFormat="1" x14ac:dyDescent="0.25">
      <c r="A591" s="32">
        <v>43809</v>
      </c>
      <c r="B591" s="32">
        <v>43809</v>
      </c>
      <c r="C591" s="10" t="s">
        <v>254</v>
      </c>
      <c r="D591" s="89" t="s">
        <v>2071</v>
      </c>
      <c r="E591" s="104">
        <v>2588.92</v>
      </c>
      <c r="F591" s="204">
        <v>1</v>
      </c>
      <c r="G591" s="34"/>
      <c r="H591" s="34"/>
      <c r="I591" s="37"/>
      <c r="J591" s="47"/>
      <c r="K591" s="35"/>
      <c r="L591" s="35"/>
      <c r="M591" s="35"/>
      <c r="N591" s="35"/>
      <c r="O591" s="35"/>
    </row>
    <row r="592" spans="1:15" s="1" customFormat="1" x14ac:dyDescent="0.25">
      <c r="A592" s="32">
        <v>43809</v>
      </c>
      <c r="B592" s="32">
        <v>43809</v>
      </c>
      <c r="C592" s="10" t="s">
        <v>255</v>
      </c>
      <c r="D592" s="89" t="s">
        <v>2072</v>
      </c>
      <c r="E592" s="104">
        <v>3540</v>
      </c>
      <c r="F592" s="204">
        <v>2</v>
      </c>
      <c r="G592" s="34"/>
      <c r="H592" s="34"/>
      <c r="I592" s="37"/>
      <c r="J592" s="47"/>
      <c r="K592" s="35"/>
      <c r="L592" s="35"/>
      <c r="M592" s="35"/>
      <c r="N592" s="35"/>
      <c r="O592" s="35"/>
    </row>
    <row r="593" spans="1:15" s="1" customFormat="1" x14ac:dyDescent="0.25">
      <c r="A593" s="61">
        <v>43809</v>
      </c>
      <c r="B593" s="61">
        <v>43809</v>
      </c>
      <c r="C593" s="62" t="s">
        <v>256</v>
      </c>
      <c r="D593" s="205" t="s">
        <v>2073</v>
      </c>
      <c r="E593" s="120">
        <v>5258.66</v>
      </c>
      <c r="F593" s="206">
        <v>2</v>
      </c>
      <c r="G593" s="34"/>
      <c r="H593" s="34"/>
      <c r="I593" s="37"/>
      <c r="J593" s="47"/>
      <c r="K593" s="35"/>
      <c r="L593" s="35"/>
      <c r="M593" s="35"/>
      <c r="N593" s="35"/>
      <c r="O593" s="35"/>
    </row>
    <row r="594" spans="1:15" s="1" customFormat="1" ht="18.75" x14ac:dyDescent="0.25">
      <c r="A594" s="70" t="s">
        <v>5</v>
      </c>
      <c r="B594" s="70"/>
      <c r="C594" s="70"/>
      <c r="D594" s="207"/>
      <c r="E594" s="202">
        <f>SUBTOTAL(109,Tabla14[Valor RD$])</f>
        <v>2479626.3500000006</v>
      </c>
      <c r="F594" s="208"/>
      <c r="G594" s="34"/>
      <c r="H594" s="34"/>
      <c r="I594" s="37"/>
      <c r="J594" s="47"/>
      <c r="K594" s="35"/>
      <c r="L594" s="35"/>
      <c r="M594" s="35"/>
      <c r="N594" s="35"/>
      <c r="O594" s="35"/>
    </row>
    <row r="595" spans="1:15" s="1" customFormat="1" x14ac:dyDescent="0.25">
      <c r="A595" s="6"/>
      <c r="B595" s="6"/>
      <c r="C595" s="9"/>
      <c r="E595" s="22"/>
      <c r="F595" s="5"/>
      <c r="G595" s="34"/>
      <c r="H595" s="34"/>
      <c r="I595" s="37"/>
      <c r="J595" s="47"/>
      <c r="K595" s="35"/>
      <c r="L595" s="35"/>
      <c r="M595" s="35"/>
      <c r="N595" s="35"/>
      <c r="O595" s="35"/>
    </row>
    <row r="596" spans="1:15" s="1" customFormat="1" x14ac:dyDescent="0.25">
      <c r="A596" s="255" t="s">
        <v>941</v>
      </c>
      <c r="B596" s="255"/>
      <c r="C596" s="255"/>
      <c r="D596" s="255"/>
      <c r="E596" s="255"/>
      <c r="F596" s="255"/>
      <c r="G596" s="34"/>
      <c r="H596" s="34"/>
      <c r="I596" s="37"/>
      <c r="J596" s="47"/>
      <c r="K596" s="35"/>
      <c r="L596" s="35"/>
      <c r="M596" s="35"/>
      <c r="N596" s="35"/>
      <c r="O596" s="35"/>
    </row>
    <row r="597" spans="1:15" s="1" customFormat="1" x14ac:dyDescent="0.25">
      <c r="A597" s="106" t="s">
        <v>51</v>
      </c>
      <c r="B597" s="106" t="s">
        <v>52</v>
      </c>
      <c r="C597" s="107" t="s">
        <v>53</v>
      </c>
      <c r="D597" s="108" t="s">
        <v>0</v>
      </c>
      <c r="E597" s="109" t="s">
        <v>1</v>
      </c>
      <c r="F597" s="110" t="s">
        <v>2</v>
      </c>
      <c r="G597" s="34"/>
      <c r="H597" s="34"/>
      <c r="I597" s="37"/>
      <c r="J597" s="47"/>
      <c r="K597" s="35"/>
      <c r="L597" s="35"/>
      <c r="M597" s="35"/>
      <c r="N597" s="35"/>
      <c r="O597" s="35"/>
    </row>
    <row r="598" spans="1:15" s="1" customFormat="1" x14ac:dyDescent="0.25">
      <c r="A598" s="94">
        <v>45061</v>
      </c>
      <c r="B598" s="94">
        <v>45061</v>
      </c>
      <c r="C598" s="95" t="s">
        <v>55</v>
      </c>
      <c r="D598" s="96" t="s">
        <v>1826</v>
      </c>
      <c r="E598" s="125">
        <v>2760</v>
      </c>
      <c r="F598" s="138">
        <v>460</v>
      </c>
      <c r="G598" s="34"/>
      <c r="H598" s="34"/>
      <c r="I598" s="37"/>
      <c r="J598" s="47"/>
      <c r="K598" s="35"/>
      <c r="L598" s="35"/>
      <c r="M598" s="35"/>
      <c r="N598" s="35"/>
      <c r="O598" s="35"/>
    </row>
    <row r="599" spans="1:15" s="1" customFormat="1" x14ac:dyDescent="0.25">
      <c r="A599" s="94">
        <v>45061</v>
      </c>
      <c r="B599" s="94">
        <v>45061</v>
      </c>
      <c r="C599" s="95" t="s">
        <v>57</v>
      </c>
      <c r="D599" s="96" t="s">
        <v>2443</v>
      </c>
      <c r="E599" s="125">
        <v>600</v>
      </c>
      <c r="F599" s="138">
        <v>75</v>
      </c>
      <c r="G599" s="34"/>
      <c r="H599" s="34"/>
      <c r="I599" s="37"/>
      <c r="J599" s="47"/>
      <c r="K599" s="35"/>
      <c r="L599" s="35"/>
      <c r="M599" s="35"/>
      <c r="N599" s="35"/>
      <c r="O599" s="35"/>
    </row>
    <row r="600" spans="1:15" s="1" customFormat="1" x14ac:dyDescent="0.25">
      <c r="A600" s="94">
        <v>45050</v>
      </c>
      <c r="B600" s="94">
        <v>45050</v>
      </c>
      <c r="C600" s="95" t="s">
        <v>58</v>
      </c>
      <c r="D600" s="96" t="s">
        <v>1838</v>
      </c>
      <c r="E600" s="125">
        <v>37.869999999999997</v>
      </c>
      <c r="F600" s="138">
        <v>1</v>
      </c>
      <c r="G600" s="34"/>
      <c r="H600" s="34"/>
      <c r="I600" s="37"/>
      <c r="J600" s="47"/>
      <c r="K600" s="35"/>
      <c r="L600" s="35"/>
      <c r="M600" s="35"/>
      <c r="N600" s="35"/>
      <c r="O600" s="35"/>
    </row>
    <row r="601" spans="1:15" s="1" customFormat="1" x14ac:dyDescent="0.25">
      <c r="A601" s="94">
        <v>45050</v>
      </c>
      <c r="B601" s="94">
        <v>45050</v>
      </c>
      <c r="C601" s="95" t="s">
        <v>59</v>
      </c>
      <c r="D601" s="96" t="s">
        <v>281</v>
      </c>
      <c r="E601" s="125">
        <v>1590.54</v>
      </c>
      <c r="F601" s="138">
        <v>42</v>
      </c>
      <c r="G601" s="34"/>
      <c r="H601" s="34"/>
      <c r="I601" s="37"/>
      <c r="J601" s="47"/>
      <c r="K601" s="35"/>
      <c r="L601" s="35"/>
      <c r="M601" s="35"/>
      <c r="N601" s="35"/>
      <c r="O601" s="35"/>
    </row>
    <row r="602" spans="1:15" s="1" customFormat="1" x14ac:dyDescent="0.25">
      <c r="A602" s="94">
        <v>44027</v>
      </c>
      <c r="B602" s="94">
        <v>44027</v>
      </c>
      <c r="C602" s="95" t="s">
        <v>60</v>
      </c>
      <c r="D602" s="96" t="s">
        <v>1838</v>
      </c>
      <c r="E602" s="125">
        <v>2613.0299999999997</v>
      </c>
      <c r="F602" s="138">
        <v>69</v>
      </c>
      <c r="G602" s="34"/>
      <c r="H602" s="34"/>
      <c r="I602" s="37"/>
      <c r="J602" s="47"/>
      <c r="K602" s="35"/>
      <c r="L602" s="35"/>
      <c r="M602" s="35"/>
      <c r="N602" s="35"/>
      <c r="O602" s="35"/>
    </row>
    <row r="603" spans="1:15" s="1" customFormat="1" x14ac:dyDescent="0.25">
      <c r="A603" s="94">
        <v>45483</v>
      </c>
      <c r="B603" s="94">
        <v>45483</v>
      </c>
      <c r="C603" s="95" t="s">
        <v>61</v>
      </c>
      <c r="D603" s="96" t="s">
        <v>1838</v>
      </c>
      <c r="E603" s="125">
        <v>4065</v>
      </c>
      <c r="F603" s="138">
        <v>271</v>
      </c>
      <c r="G603" s="34"/>
      <c r="H603" s="34"/>
      <c r="I603" s="37"/>
      <c r="J603" s="47"/>
      <c r="K603" s="35"/>
      <c r="L603" s="35"/>
      <c r="M603" s="35"/>
      <c r="N603" s="35"/>
      <c r="O603" s="35"/>
    </row>
    <row r="604" spans="1:15" s="1" customFormat="1" x14ac:dyDescent="0.25">
      <c r="A604" s="94">
        <v>45483</v>
      </c>
      <c r="B604" s="94">
        <v>45483</v>
      </c>
      <c r="C604" s="95" t="s">
        <v>62</v>
      </c>
      <c r="D604" s="96" t="s">
        <v>1835</v>
      </c>
      <c r="E604" s="125">
        <v>3840</v>
      </c>
      <c r="F604" s="138">
        <v>256</v>
      </c>
      <c r="G604" s="34"/>
      <c r="H604" s="34"/>
      <c r="I604" s="37"/>
      <c r="J604" s="47"/>
      <c r="K604" s="35"/>
      <c r="L604" s="35"/>
      <c r="M604" s="35"/>
      <c r="N604" s="35"/>
      <c r="O604" s="35"/>
    </row>
    <row r="605" spans="1:15" s="1" customFormat="1" x14ac:dyDescent="0.25">
      <c r="A605" s="94">
        <v>45483</v>
      </c>
      <c r="B605" s="94">
        <v>45483</v>
      </c>
      <c r="C605" s="95" t="s">
        <v>63</v>
      </c>
      <c r="D605" s="96" t="s">
        <v>1617</v>
      </c>
      <c r="E605" s="125">
        <v>2160</v>
      </c>
      <c r="F605" s="138">
        <v>144</v>
      </c>
      <c r="G605" s="34"/>
      <c r="H605" s="34"/>
      <c r="I605" s="37"/>
      <c r="J605" s="47"/>
      <c r="K605" s="35"/>
      <c r="L605" s="35"/>
      <c r="M605" s="35"/>
      <c r="N605" s="35"/>
      <c r="O605" s="35"/>
    </row>
    <row r="606" spans="1:15" s="1" customFormat="1" x14ac:dyDescent="0.25">
      <c r="A606" s="94">
        <v>45483</v>
      </c>
      <c r="B606" s="94">
        <v>45483</v>
      </c>
      <c r="C606" s="95" t="s">
        <v>64</v>
      </c>
      <c r="D606" s="96" t="s">
        <v>281</v>
      </c>
      <c r="E606" s="125">
        <v>1980</v>
      </c>
      <c r="F606" s="138">
        <v>132</v>
      </c>
      <c r="G606" s="34"/>
      <c r="H606" s="34"/>
      <c r="I606" s="37"/>
      <c r="J606" s="47"/>
      <c r="K606" s="35"/>
      <c r="L606" s="35"/>
      <c r="M606" s="35"/>
      <c r="N606" s="35"/>
      <c r="O606" s="35"/>
    </row>
    <row r="607" spans="1:15" s="1" customFormat="1" x14ac:dyDescent="0.25">
      <c r="A607" s="94">
        <v>43707</v>
      </c>
      <c r="B607" s="94">
        <v>43707</v>
      </c>
      <c r="C607" s="95" t="s">
        <v>65</v>
      </c>
      <c r="D607" s="96" t="s">
        <v>1878</v>
      </c>
      <c r="E607" s="125">
        <v>53.86</v>
      </c>
      <c r="F607" s="138">
        <v>2</v>
      </c>
      <c r="G607" s="34"/>
      <c r="H607" s="34"/>
      <c r="I607" s="37"/>
      <c r="J607" s="47"/>
      <c r="K607" s="35"/>
      <c r="L607" s="35"/>
      <c r="M607" s="35"/>
      <c r="N607" s="35"/>
      <c r="O607" s="35"/>
    </row>
    <row r="608" spans="1:15" s="1" customFormat="1" x14ac:dyDescent="0.25">
      <c r="A608" s="94">
        <v>44743</v>
      </c>
      <c r="B608" s="94">
        <v>44743</v>
      </c>
      <c r="C608" s="95" t="s">
        <v>66</v>
      </c>
      <c r="D608" s="96" t="s">
        <v>2444</v>
      </c>
      <c r="E608" s="125">
        <v>8372.1</v>
      </c>
      <c r="F608" s="138">
        <v>55</v>
      </c>
      <c r="G608" s="34"/>
      <c r="H608" s="34"/>
      <c r="I608" s="37"/>
      <c r="J608" s="47"/>
      <c r="K608" s="35"/>
      <c r="L608" s="35"/>
      <c r="M608" s="35"/>
      <c r="N608" s="35"/>
      <c r="O608" s="35"/>
    </row>
    <row r="609" spans="1:15" s="1" customFormat="1" x14ac:dyDescent="0.25">
      <c r="A609" s="94">
        <v>45042</v>
      </c>
      <c r="B609" s="94">
        <v>45042</v>
      </c>
      <c r="C609" s="95" t="s">
        <v>67</v>
      </c>
      <c r="D609" s="96" t="s">
        <v>2445</v>
      </c>
      <c r="E609" s="125">
        <v>6244.5599999999995</v>
      </c>
      <c r="F609" s="138">
        <v>98</v>
      </c>
      <c r="G609" s="34"/>
      <c r="H609" s="34"/>
      <c r="I609" s="37"/>
      <c r="J609" s="47"/>
      <c r="K609" s="35"/>
      <c r="L609" s="35"/>
      <c r="M609" s="35"/>
      <c r="N609" s="35"/>
      <c r="O609" s="35"/>
    </row>
    <row r="610" spans="1:15" s="1" customFormat="1" x14ac:dyDescent="0.25">
      <c r="A610" s="94">
        <v>45042</v>
      </c>
      <c r="B610" s="94">
        <v>45042</v>
      </c>
      <c r="C610" s="95" t="s">
        <v>68</v>
      </c>
      <c r="D610" s="96" t="s">
        <v>1871</v>
      </c>
      <c r="E610" s="125">
        <v>389.76</v>
      </c>
      <c r="F610" s="138">
        <v>14</v>
      </c>
      <c r="G610" s="34"/>
      <c r="H610" s="34"/>
      <c r="I610" s="37"/>
      <c r="J610" s="47"/>
      <c r="K610" s="35"/>
      <c r="L610" s="35"/>
      <c r="M610" s="35"/>
      <c r="N610" s="35"/>
      <c r="O610" s="35"/>
    </row>
    <row r="611" spans="1:15" s="1" customFormat="1" x14ac:dyDescent="0.25">
      <c r="A611" s="94">
        <v>43707</v>
      </c>
      <c r="B611" s="94">
        <v>43707</v>
      </c>
      <c r="C611" s="95" t="s">
        <v>69</v>
      </c>
      <c r="D611" s="96" t="s">
        <v>958</v>
      </c>
      <c r="E611" s="125">
        <v>100819.2</v>
      </c>
      <c r="F611" s="138">
        <v>178</v>
      </c>
      <c r="G611" s="34"/>
      <c r="H611" s="34"/>
      <c r="I611" s="37"/>
      <c r="J611" s="47"/>
      <c r="K611" s="35"/>
      <c r="L611" s="35"/>
      <c r="M611" s="35"/>
      <c r="N611" s="35"/>
      <c r="O611" s="35"/>
    </row>
    <row r="612" spans="1:15" s="1" customFormat="1" x14ac:dyDescent="0.25">
      <c r="A612" s="94">
        <v>43707</v>
      </c>
      <c r="B612" s="94">
        <v>43707</v>
      </c>
      <c r="C612" s="95" t="s">
        <v>70</v>
      </c>
      <c r="D612" s="96" t="s">
        <v>1440</v>
      </c>
      <c r="E612" s="125">
        <v>1752.3</v>
      </c>
      <c r="F612" s="138">
        <v>2</v>
      </c>
      <c r="G612" s="34"/>
      <c r="H612" s="34"/>
      <c r="I612" s="37"/>
      <c r="J612" s="47"/>
      <c r="K612" s="35"/>
      <c r="L612" s="35"/>
      <c r="M612" s="35"/>
      <c r="N612" s="35"/>
      <c r="O612" s="35"/>
    </row>
    <row r="613" spans="1:15" s="1" customFormat="1" x14ac:dyDescent="0.25">
      <c r="A613" s="94">
        <v>43707</v>
      </c>
      <c r="B613" s="94">
        <v>43707</v>
      </c>
      <c r="C613" s="95" t="s">
        <v>71</v>
      </c>
      <c r="D613" s="96" t="s">
        <v>1925</v>
      </c>
      <c r="E613" s="125">
        <v>25960</v>
      </c>
      <c r="F613" s="138">
        <v>1000</v>
      </c>
      <c r="G613" s="34"/>
      <c r="H613" s="34"/>
      <c r="I613" s="37"/>
      <c r="J613" s="47"/>
      <c r="K613" s="35"/>
      <c r="L613" s="35"/>
      <c r="M613" s="35"/>
      <c r="N613" s="35"/>
      <c r="O613" s="35"/>
    </row>
    <row r="614" spans="1:15" s="1" customFormat="1" x14ac:dyDescent="0.25">
      <c r="A614" s="94">
        <v>43707</v>
      </c>
      <c r="B614" s="94">
        <v>43707</v>
      </c>
      <c r="C614" s="95" t="s">
        <v>72</v>
      </c>
      <c r="D614" s="96" t="s">
        <v>1809</v>
      </c>
      <c r="E614" s="125">
        <v>360</v>
      </c>
      <c r="F614" s="138">
        <v>8</v>
      </c>
      <c r="G614" s="34"/>
      <c r="H614" s="34"/>
      <c r="I614" s="37"/>
      <c r="J614" s="47"/>
      <c r="K614" s="35"/>
      <c r="L614" s="35"/>
      <c r="M614" s="35"/>
      <c r="N614" s="35"/>
      <c r="O614" s="35"/>
    </row>
    <row r="615" spans="1:15" s="1" customFormat="1" x14ac:dyDescent="0.25">
      <c r="A615" s="94">
        <v>45467</v>
      </c>
      <c r="B615" s="94">
        <v>45467</v>
      </c>
      <c r="C615" s="95" t="s">
        <v>73</v>
      </c>
      <c r="D615" s="96" t="s">
        <v>2446</v>
      </c>
      <c r="E615" s="125">
        <v>18975</v>
      </c>
      <c r="F615" s="138">
        <v>575</v>
      </c>
      <c r="G615" s="34"/>
      <c r="H615" s="34"/>
      <c r="I615" s="37"/>
      <c r="J615" s="47"/>
      <c r="K615" s="35"/>
      <c r="L615" s="35"/>
      <c r="M615" s="35"/>
      <c r="N615" s="35"/>
      <c r="O615" s="35"/>
    </row>
    <row r="616" spans="1:15" s="1" customFormat="1" x14ac:dyDescent="0.25">
      <c r="A616" s="94">
        <v>45061</v>
      </c>
      <c r="B616" s="94">
        <v>45061</v>
      </c>
      <c r="C616" s="95" t="s">
        <v>74</v>
      </c>
      <c r="D616" s="96" t="s">
        <v>1853</v>
      </c>
      <c r="E616" s="125">
        <v>1849.32</v>
      </c>
      <c r="F616" s="138">
        <v>33</v>
      </c>
      <c r="G616" s="34"/>
      <c r="H616" s="34"/>
      <c r="I616" s="37"/>
      <c r="J616" s="47"/>
      <c r="K616" s="35"/>
      <c r="L616" s="35"/>
      <c r="M616" s="35"/>
      <c r="N616" s="35"/>
      <c r="O616" s="35"/>
    </row>
    <row r="617" spans="1:15" s="1" customFormat="1" x14ac:dyDescent="0.25">
      <c r="A617" s="94">
        <v>43707</v>
      </c>
      <c r="B617" s="94">
        <v>43707</v>
      </c>
      <c r="C617" s="95" t="s">
        <v>75</v>
      </c>
      <c r="D617" s="96" t="s">
        <v>1827</v>
      </c>
      <c r="E617" s="125">
        <v>36</v>
      </c>
      <c r="F617" s="138">
        <v>12</v>
      </c>
      <c r="G617" s="34"/>
      <c r="H617" s="34"/>
      <c r="I617" s="37"/>
      <c r="J617" s="47"/>
      <c r="K617" s="35"/>
      <c r="L617" s="35"/>
      <c r="M617" s="35"/>
      <c r="N617" s="35"/>
      <c r="O617" s="35"/>
    </row>
    <row r="618" spans="1:15" s="1" customFormat="1" x14ac:dyDescent="0.25">
      <c r="A618" s="94">
        <v>43707</v>
      </c>
      <c r="B618" s="94">
        <v>43707</v>
      </c>
      <c r="C618" s="95" t="s">
        <v>76</v>
      </c>
      <c r="D618" s="96" t="s">
        <v>1825</v>
      </c>
      <c r="E618" s="125">
        <v>78</v>
      </c>
      <c r="F618" s="138">
        <v>26</v>
      </c>
      <c r="G618" s="34"/>
      <c r="H618" s="34"/>
      <c r="I618" s="37"/>
      <c r="J618" s="47"/>
      <c r="K618" s="35"/>
      <c r="L618" s="35"/>
      <c r="M618" s="35"/>
      <c r="N618" s="35"/>
      <c r="O618" s="35"/>
    </row>
    <row r="619" spans="1:15" s="1" customFormat="1" x14ac:dyDescent="0.25">
      <c r="A619" s="94">
        <v>43707</v>
      </c>
      <c r="B619" s="94">
        <v>43707</v>
      </c>
      <c r="C619" s="95" t="s">
        <v>77</v>
      </c>
      <c r="D619" s="96" t="s">
        <v>2447</v>
      </c>
      <c r="E619" s="125">
        <v>480</v>
      </c>
      <c r="F619" s="138">
        <v>24</v>
      </c>
      <c r="G619" s="34"/>
      <c r="H619" s="34"/>
      <c r="I619" s="37"/>
      <c r="J619" s="47"/>
      <c r="K619" s="35"/>
      <c r="L619" s="35"/>
      <c r="M619" s="35"/>
      <c r="N619" s="35"/>
      <c r="O619" s="35"/>
    </row>
    <row r="620" spans="1:15" s="1" customFormat="1" x14ac:dyDescent="0.25">
      <c r="A620" s="94">
        <v>45478</v>
      </c>
      <c r="B620" s="94">
        <v>45478</v>
      </c>
      <c r="C620" s="95" t="s">
        <v>78</v>
      </c>
      <c r="D620" s="96" t="s">
        <v>2448</v>
      </c>
      <c r="E620" s="125">
        <v>695</v>
      </c>
      <c r="F620" s="138">
        <v>5</v>
      </c>
      <c r="G620" s="34"/>
      <c r="H620" s="34"/>
      <c r="I620" s="37"/>
      <c r="J620" s="47"/>
      <c r="K620" s="35"/>
      <c r="L620" s="35"/>
      <c r="M620" s="35"/>
      <c r="N620" s="35"/>
      <c r="O620" s="35"/>
    </row>
    <row r="621" spans="1:15" s="1" customFormat="1" x14ac:dyDescent="0.25">
      <c r="A621" s="94">
        <v>43707</v>
      </c>
      <c r="B621" s="94">
        <v>43707</v>
      </c>
      <c r="C621" s="95" t="s">
        <v>79</v>
      </c>
      <c r="D621" s="96" t="s">
        <v>1810</v>
      </c>
      <c r="E621" s="125">
        <v>462.72</v>
      </c>
      <c r="F621" s="138">
        <v>16</v>
      </c>
      <c r="G621" s="34"/>
      <c r="H621" s="34"/>
      <c r="I621" s="37"/>
      <c r="J621" s="47"/>
      <c r="K621" s="35"/>
      <c r="L621" s="35"/>
      <c r="M621" s="35"/>
      <c r="N621" s="35"/>
      <c r="O621" s="35"/>
    </row>
    <row r="622" spans="1:15" s="1" customFormat="1" x14ac:dyDescent="0.25">
      <c r="A622" s="94">
        <v>43707</v>
      </c>
      <c r="B622" s="94">
        <v>43707</v>
      </c>
      <c r="C622" s="95" t="s">
        <v>80</v>
      </c>
      <c r="D622" s="96" t="s">
        <v>1810</v>
      </c>
      <c r="E622" s="125">
        <v>954.36</v>
      </c>
      <c r="F622" s="138">
        <v>33</v>
      </c>
      <c r="G622" s="34"/>
      <c r="H622" s="34"/>
      <c r="I622" s="37"/>
      <c r="J622" s="47"/>
      <c r="K622" s="35"/>
      <c r="L622" s="35"/>
      <c r="M622" s="35"/>
      <c r="N622" s="35"/>
      <c r="O622" s="35"/>
    </row>
    <row r="623" spans="1:15" s="1" customFormat="1" x14ac:dyDescent="0.25">
      <c r="A623" s="94">
        <v>43707</v>
      </c>
      <c r="B623" s="94">
        <v>43707</v>
      </c>
      <c r="C623" s="95" t="s">
        <v>81</v>
      </c>
      <c r="D623" s="96" t="s">
        <v>1926</v>
      </c>
      <c r="E623" s="125">
        <v>231.36</v>
      </c>
      <c r="F623" s="138">
        <v>8</v>
      </c>
      <c r="G623" s="34"/>
      <c r="H623" s="34"/>
      <c r="I623" s="37"/>
      <c r="J623" s="47"/>
      <c r="K623" s="35"/>
      <c r="L623" s="35"/>
      <c r="M623" s="35"/>
      <c r="N623" s="35"/>
      <c r="O623" s="35"/>
    </row>
    <row r="624" spans="1:15" s="1" customFormat="1" x14ac:dyDescent="0.25">
      <c r="A624" s="94">
        <v>43707</v>
      </c>
      <c r="B624" s="94">
        <v>43707</v>
      </c>
      <c r="C624" s="95" t="s">
        <v>82</v>
      </c>
      <c r="D624" s="96" t="s">
        <v>1759</v>
      </c>
      <c r="E624" s="125">
        <v>720</v>
      </c>
      <c r="F624" s="138">
        <v>18</v>
      </c>
      <c r="G624" s="34"/>
      <c r="H624" s="34"/>
      <c r="I624" s="37"/>
      <c r="J624" s="47"/>
      <c r="K624" s="35"/>
      <c r="L624" s="35"/>
      <c r="M624" s="35"/>
      <c r="N624" s="35"/>
      <c r="O624" s="35"/>
    </row>
    <row r="625" spans="1:15" s="1" customFormat="1" x14ac:dyDescent="0.25">
      <c r="A625" s="94">
        <v>43707</v>
      </c>
      <c r="B625" s="94">
        <v>43707</v>
      </c>
      <c r="C625" s="95" t="s">
        <v>83</v>
      </c>
      <c r="D625" s="96" t="s">
        <v>2449</v>
      </c>
      <c r="E625" s="125">
        <v>313.88</v>
      </c>
      <c r="F625" s="138">
        <v>38</v>
      </c>
      <c r="G625" s="34"/>
      <c r="H625" s="34"/>
      <c r="I625" s="37"/>
      <c r="J625" s="47"/>
      <c r="K625" s="35"/>
      <c r="L625" s="35"/>
      <c r="M625" s="35"/>
      <c r="N625" s="35"/>
      <c r="O625" s="35"/>
    </row>
    <row r="626" spans="1:15" s="1" customFormat="1" x14ac:dyDescent="0.25">
      <c r="A626" s="94">
        <v>45050</v>
      </c>
      <c r="B626" s="94">
        <v>45050</v>
      </c>
      <c r="C626" s="95" t="s">
        <v>84</v>
      </c>
      <c r="D626" s="96" t="s">
        <v>2450</v>
      </c>
      <c r="E626" s="125">
        <v>1404.15</v>
      </c>
      <c r="F626" s="138">
        <v>115</v>
      </c>
      <c r="G626" s="34"/>
      <c r="H626" s="34"/>
      <c r="I626" s="37"/>
      <c r="J626" s="47"/>
      <c r="K626" s="35"/>
      <c r="L626" s="35"/>
      <c r="M626" s="35"/>
      <c r="N626" s="35"/>
      <c r="O626" s="35"/>
    </row>
    <row r="627" spans="1:15" s="1" customFormat="1" x14ac:dyDescent="0.25">
      <c r="A627" s="94">
        <v>43707</v>
      </c>
      <c r="B627" s="94">
        <v>43707</v>
      </c>
      <c r="C627" s="95" t="s">
        <v>85</v>
      </c>
      <c r="D627" s="96" t="s">
        <v>1836</v>
      </c>
      <c r="E627" s="125">
        <v>658</v>
      </c>
      <c r="F627" s="138">
        <v>47</v>
      </c>
      <c r="G627" s="34"/>
      <c r="H627" s="34"/>
      <c r="I627" s="37"/>
      <c r="J627" s="47"/>
      <c r="K627" s="35"/>
      <c r="L627" s="35"/>
      <c r="M627" s="35"/>
      <c r="N627" s="35"/>
      <c r="O627" s="35"/>
    </row>
    <row r="628" spans="1:15" s="1" customFormat="1" x14ac:dyDescent="0.25">
      <c r="A628" s="94">
        <v>43707</v>
      </c>
      <c r="B628" s="94">
        <v>43707</v>
      </c>
      <c r="C628" s="95" t="s">
        <v>86</v>
      </c>
      <c r="D628" s="96" t="s">
        <v>1837</v>
      </c>
      <c r="E628" s="125">
        <v>1470</v>
      </c>
      <c r="F628" s="138">
        <v>105</v>
      </c>
      <c r="G628" s="34"/>
      <c r="H628" s="34"/>
      <c r="I628" s="37"/>
      <c r="J628" s="47"/>
      <c r="K628" s="35"/>
      <c r="L628" s="35"/>
      <c r="M628" s="35"/>
      <c r="N628" s="35"/>
      <c r="O628" s="35"/>
    </row>
    <row r="629" spans="1:15" s="1" customFormat="1" x14ac:dyDescent="0.25">
      <c r="A629" s="94">
        <v>43707</v>
      </c>
      <c r="B629" s="94">
        <v>43707</v>
      </c>
      <c r="C629" s="95" t="s">
        <v>87</v>
      </c>
      <c r="D629" s="96" t="s">
        <v>1820</v>
      </c>
      <c r="E629" s="125">
        <v>20</v>
      </c>
      <c r="F629" s="138">
        <v>2</v>
      </c>
      <c r="G629" s="34"/>
      <c r="H629" s="34"/>
      <c r="I629" s="37"/>
      <c r="J629" s="47"/>
      <c r="K629" s="35"/>
      <c r="L629" s="35"/>
      <c r="M629" s="35"/>
      <c r="N629" s="35"/>
      <c r="O629" s="35"/>
    </row>
    <row r="630" spans="1:15" s="1" customFormat="1" x14ac:dyDescent="0.25">
      <c r="A630" s="94">
        <v>43707</v>
      </c>
      <c r="B630" s="94">
        <v>43707</v>
      </c>
      <c r="C630" s="95" t="s">
        <v>88</v>
      </c>
      <c r="D630" s="96" t="s">
        <v>1845</v>
      </c>
      <c r="E630" s="125">
        <v>490</v>
      </c>
      <c r="F630" s="138">
        <v>20</v>
      </c>
      <c r="G630" s="34"/>
      <c r="H630" s="34"/>
      <c r="I630" s="37"/>
      <c r="J630" s="47"/>
      <c r="K630" s="35"/>
      <c r="L630" s="35"/>
      <c r="M630" s="35"/>
      <c r="N630" s="35"/>
      <c r="O630" s="35"/>
    </row>
    <row r="631" spans="1:15" s="1" customFormat="1" x14ac:dyDescent="0.25">
      <c r="A631" s="94">
        <v>43707</v>
      </c>
      <c r="B631" s="94">
        <v>43707</v>
      </c>
      <c r="C631" s="95" t="s">
        <v>89</v>
      </c>
      <c r="D631" s="96" t="s">
        <v>1844</v>
      </c>
      <c r="E631" s="125">
        <v>318.5</v>
      </c>
      <c r="F631" s="138">
        <v>13</v>
      </c>
      <c r="G631" s="34"/>
      <c r="H631" s="34"/>
      <c r="I631" s="37"/>
      <c r="J631" s="47"/>
      <c r="K631" s="35"/>
      <c r="L631" s="35"/>
      <c r="M631" s="35"/>
      <c r="N631" s="35"/>
      <c r="O631" s="35"/>
    </row>
    <row r="632" spans="1:15" s="1" customFormat="1" x14ac:dyDescent="0.25">
      <c r="A632" s="94">
        <v>43707</v>
      </c>
      <c r="B632" s="94">
        <v>43707</v>
      </c>
      <c r="C632" s="95" t="s">
        <v>90</v>
      </c>
      <c r="D632" s="96" t="s">
        <v>1840</v>
      </c>
      <c r="E632" s="125">
        <v>490</v>
      </c>
      <c r="F632" s="138">
        <v>20</v>
      </c>
      <c r="G632" s="34"/>
      <c r="H632" s="34"/>
      <c r="I632" s="37"/>
      <c r="J632" s="47"/>
      <c r="K632" s="35"/>
      <c r="L632" s="35"/>
      <c r="M632" s="35"/>
      <c r="N632" s="35"/>
      <c r="O632" s="35"/>
    </row>
    <row r="633" spans="1:15" s="1" customFormat="1" x14ac:dyDescent="0.25">
      <c r="A633" s="94">
        <v>45483</v>
      </c>
      <c r="B633" s="94">
        <v>45483</v>
      </c>
      <c r="C633" s="95" t="s">
        <v>91</v>
      </c>
      <c r="D633" s="96" t="s">
        <v>2451</v>
      </c>
      <c r="E633" s="125">
        <v>16600</v>
      </c>
      <c r="F633" s="138">
        <v>200</v>
      </c>
      <c r="G633" s="34"/>
      <c r="H633" s="34"/>
      <c r="I633" s="37"/>
      <c r="J633" s="47"/>
      <c r="K633" s="35"/>
      <c r="L633" s="35"/>
      <c r="M633" s="35"/>
      <c r="N633" s="35"/>
      <c r="O633" s="35"/>
    </row>
    <row r="634" spans="1:15" s="1" customFormat="1" x14ac:dyDescent="0.25">
      <c r="A634" s="94">
        <v>45483</v>
      </c>
      <c r="B634" s="94">
        <v>45483</v>
      </c>
      <c r="C634" s="95" t="s">
        <v>92</v>
      </c>
      <c r="D634" s="96" t="s">
        <v>2452</v>
      </c>
      <c r="E634" s="125">
        <v>15770</v>
      </c>
      <c r="F634" s="138">
        <v>190</v>
      </c>
      <c r="G634" s="34"/>
      <c r="H634" s="34"/>
      <c r="I634" s="37"/>
      <c r="J634" s="47"/>
      <c r="K634" s="35"/>
      <c r="L634" s="35"/>
      <c r="M634" s="35"/>
      <c r="N634" s="35"/>
      <c r="O634" s="35"/>
    </row>
    <row r="635" spans="1:15" s="1" customFormat="1" x14ac:dyDescent="0.25">
      <c r="A635" s="94">
        <v>45483</v>
      </c>
      <c r="B635" s="94">
        <v>45483</v>
      </c>
      <c r="C635" s="95" t="s">
        <v>93</v>
      </c>
      <c r="D635" s="96" t="s">
        <v>2453</v>
      </c>
      <c r="E635" s="125">
        <v>16600</v>
      </c>
      <c r="F635" s="138">
        <v>200</v>
      </c>
      <c r="G635" s="34"/>
      <c r="H635" s="34"/>
      <c r="I635" s="37"/>
      <c r="J635" s="47"/>
      <c r="K635" s="35"/>
      <c r="L635" s="35"/>
      <c r="M635" s="35"/>
      <c r="N635" s="35"/>
      <c r="O635" s="35"/>
    </row>
    <row r="636" spans="1:15" s="1" customFormat="1" x14ac:dyDescent="0.25">
      <c r="A636" s="94">
        <v>43707</v>
      </c>
      <c r="B636" s="94">
        <v>43707</v>
      </c>
      <c r="C636" s="95" t="s">
        <v>94</v>
      </c>
      <c r="D636" s="96" t="s">
        <v>1839</v>
      </c>
      <c r="E636" s="125">
        <v>3699.5</v>
      </c>
      <c r="F636" s="138">
        <v>151</v>
      </c>
      <c r="G636" s="34"/>
      <c r="H636" s="34"/>
      <c r="I636" s="37"/>
      <c r="J636" s="47"/>
      <c r="K636" s="35"/>
      <c r="L636" s="35"/>
      <c r="M636" s="35"/>
      <c r="N636" s="35"/>
      <c r="O636" s="35"/>
    </row>
    <row r="637" spans="1:15" s="1" customFormat="1" x14ac:dyDescent="0.25">
      <c r="A637" s="94">
        <v>43707</v>
      </c>
      <c r="B637" s="94">
        <v>43707</v>
      </c>
      <c r="C637" s="95" t="s">
        <v>95</v>
      </c>
      <c r="D637" s="96" t="s">
        <v>1842</v>
      </c>
      <c r="E637" s="125">
        <v>1412.02</v>
      </c>
      <c r="F637" s="138">
        <v>34</v>
      </c>
      <c r="G637" s="34"/>
      <c r="H637" s="34"/>
      <c r="I637" s="37"/>
      <c r="J637" s="47"/>
      <c r="K637" s="35"/>
      <c r="L637" s="35"/>
      <c r="M637" s="35"/>
      <c r="N637" s="35"/>
      <c r="O637" s="35"/>
    </row>
    <row r="638" spans="1:15" s="1" customFormat="1" x14ac:dyDescent="0.25">
      <c r="A638" s="94">
        <v>43707</v>
      </c>
      <c r="B638" s="94">
        <v>43707</v>
      </c>
      <c r="C638" s="95" t="s">
        <v>96</v>
      </c>
      <c r="D638" s="96" t="s">
        <v>1841</v>
      </c>
      <c r="E638" s="125">
        <v>373.77</v>
      </c>
      <c r="F638" s="138">
        <v>9</v>
      </c>
      <c r="G638" s="34"/>
      <c r="H638" s="34"/>
      <c r="I638" s="37"/>
      <c r="J638" s="47"/>
      <c r="K638" s="35"/>
      <c r="L638" s="35"/>
      <c r="M638" s="35"/>
      <c r="N638" s="35"/>
      <c r="O638" s="35"/>
    </row>
    <row r="639" spans="1:15" s="1" customFormat="1" x14ac:dyDescent="0.25">
      <c r="A639" s="94">
        <v>43707</v>
      </c>
      <c r="B639" s="94">
        <v>43707</v>
      </c>
      <c r="C639" s="95" t="s">
        <v>97</v>
      </c>
      <c r="D639" s="96" t="s">
        <v>1843</v>
      </c>
      <c r="E639" s="125">
        <v>1495.08</v>
      </c>
      <c r="F639" s="138">
        <v>36</v>
      </c>
      <c r="G639" s="34"/>
      <c r="H639" s="34"/>
      <c r="I639" s="37"/>
      <c r="J639" s="47"/>
      <c r="K639" s="35"/>
      <c r="L639" s="35"/>
      <c r="M639" s="35"/>
      <c r="N639" s="35"/>
      <c r="O639" s="35"/>
    </row>
    <row r="640" spans="1:15" s="1" customFormat="1" x14ac:dyDescent="0.25">
      <c r="A640" s="94">
        <v>44743</v>
      </c>
      <c r="B640" s="94">
        <v>44743</v>
      </c>
      <c r="C640" s="95" t="s">
        <v>98</v>
      </c>
      <c r="D640" s="96" t="s">
        <v>1842</v>
      </c>
      <c r="E640" s="125">
        <v>892.08</v>
      </c>
      <c r="F640" s="138">
        <v>18</v>
      </c>
      <c r="G640" s="34"/>
      <c r="H640" s="34"/>
      <c r="I640" s="37"/>
      <c r="J640" s="47"/>
      <c r="K640" s="35"/>
      <c r="L640" s="35"/>
      <c r="M640" s="35"/>
      <c r="N640" s="35"/>
      <c r="O640" s="35"/>
    </row>
    <row r="641" spans="1:15" s="1" customFormat="1" x14ac:dyDescent="0.25">
      <c r="A641" s="94">
        <v>44743</v>
      </c>
      <c r="B641" s="94">
        <v>44743</v>
      </c>
      <c r="C641" s="95" t="s">
        <v>99</v>
      </c>
      <c r="D641" s="96" t="s">
        <v>1843</v>
      </c>
      <c r="E641" s="125">
        <v>2378.88</v>
      </c>
      <c r="F641" s="138">
        <v>48</v>
      </c>
      <c r="G641" s="34"/>
      <c r="H641" s="34"/>
      <c r="I641" s="37"/>
      <c r="J641" s="47"/>
      <c r="K641" s="35"/>
      <c r="L641" s="35"/>
      <c r="M641" s="35"/>
      <c r="N641" s="35"/>
      <c r="O641" s="35"/>
    </row>
    <row r="642" spans="1:15" s="1" customFormat="1" x14ac:dyDescent="0.25">
      <c r="A642" s="94">
        <v>45481</v>
      </c>
      <c r="B642" s="94">
        <v>45481</v>
      </c>
      <c r="C642" s="95" t="s">
        <v>100</v>
      </c>
      <c r="D642" s="96" t="s">
        <v>2454</v>
      </c>
      <c r="E642" s="125">
        <v>26145</v>
      </c>
      <c r="F642" s="138">
        <v>315</v>
      </c>
      <c r="G642" s="34"/>
      <c r="H642" s="34"/>
      <c r="I642" s="37"/>
      <c r="J642" s="47"/>
      <c r="K642" s="35"/>
      <c r="L642" s="35"/>
      <c r="M642" s="35"/>
      <c r="N642" s="35"/>
      <c r="O642" s="35"/>
    </row>
    <row r="643" spans="1:15" s="1" customFormat="1" x14ac:dyDescent="0.25">
      <c r="A643" s="94">
        <v>43707</v>
      </c>
      <c r="B643" s="94">
        <v>43707</v>
      </c>
      <c r="C643" s="95" t="s">
        <v>101</v>
      </c>
      <c r="D643" s="96" t="s">
        <v>1927</v>
      </c>
      <c r="E643" s="125">
        <v>270</v>
      </c>
      <c r="F643" s="138">
        <v>9</v>
      </c>
      <c r="G643" s="34"/>
      <c r="H643" s="34"/>
      <c r="I643" s="37"/>
      <c r="J643" s="47"/>
      <c r="K643" s="35"/>
      <c r="L643" s="35"/>
      <c r="M643" s="35"/>
      <c r="N643" s="35"/>
      <c r="O643" s="35"/>
    </row>
    <row r="644" spans="1:15" s="1" customFormat="1" x14ac:dyDescent="0.25">
      <c r="A644" s="94">
        <v>43707</v>
      </c>
      <c r="B644" s="94">
        <v>43707</v>
      </c>
      <c r="C644" s="95" t="s">
        <v>102</v>
      </c>
      <c r="D644" s="96" t="s">
        <v>1784</v>
      </c>
      <c r="E644" s="125">
        <v>566.1</v>
      </c>
      <c r="F644" s="138">
        <v>15</v>
      </c>
      <c r="G644" s="34"/>
      <c r="H644" s="34"/>
      <c r="I644" s="37"/>
      <c r="J644" s="47"/>
      <c r="K644" s="35"/>
      <c r="L644" s="35"/>
      <c r="M644" s="35"/>
      <c r="N644" s="35"/>
      <c r="O644" s="35"/>
    </row>
    <row r="645" spans="1:15" s="1" customFormat="1" x14ac:dyDescent="0.25">
      <c r="A645" s="94">
        <v>43707</v>
      </c>
      <c r="B645" s="94">
        <v>43707</v>
      </c>
      <c r="C645" s="95" t="s">
        <v>103</v>
      </c>
      <c r="D645" s="96" t="s">
        <v>1784</v>
      </c>
      <c r="E645" s="125">
        <v>75.48</v>
      </c>
      <c r="F645" s="138">
        <v>2</v>
      </c>
      <c r="G645" s="34"/>
      <c r="H645" s="34"/>
      <c r="I645" s="37"/>
      <c r="J645" s="47"/>
      <c r="K645" s="35"/>
      <c r="L645" s="35"/>
      <c r="M645" s="35"/>
      <c r="N645" s="35"/>
      <c r="O645" s="35"/>
    </row>
    <row r="646" spans="1:15" s="1" customFormat="1" x14ac:dyDescent="0.25">
      <c r="A646" s="94">
        <v>45478</v>
      </c>
      <c r="B646" s="94">
        <v>45478</v>
      </c>
      <c r="C646" s="95" t="s">
        <v>104</v>
      </c>
      <c r="D646" s="96" t="s">
        <v>2455</v>
      </c>
      <c r="E646" s="125">
        <v>16783.2</v>
      </c>
      <c r="F646" s="138">
        <v>432</v>
      </c>
      <c r="G646" s="34"/>
      <c r="H646" s="34"/>
      <c r="I646" s="37"/>
      <c r="J646" s="47"/>
      <c r="K646" s="35"/>
      <c r="L646" s="35"/>
      <c r="M646" s="35"/>
      <c r="N646" s="35"/>
      <c r="O646" s="35"/>
    </row>
    <row r="647" spans="1:15" s="1" customFormat="1" x14ac:dyDescent="0.25">
      <c r="A647" s="94">
        <v>45061</v>
      </c>
      <c r="B647" s="94">
        <v>45061</v>
      </c>
      <c r="C647" s="95" t="s">
        <v>105</v>
      </c>
      <c r="D647" s="96" t="s">
        <v>1786</v>
      </c>
      <c r="E647" s="125">
        <v>1445</v>
      </c>
      <c r="F647" s="138">
        <v>17</v>
      </c>
      <c r="G647" s="34"/>
      <c r="H647" s="34"/>
      <c r="I647" s="37"/>
      <c r="J647" s="47"/>
      <c r="K647" s="35"/>
      <c r="L647" s="35"/>
      <c r="M647" s="35"/>
      <c r="N647" s="35"/>
      <c r="O647" s="35"/>
    </row>
    <row r="648" spans="1:15" s="1" customFormat="1" x14ac:dyDescent="0.25">
      <c r="A648" s="94">
        <v>45483</v>
      </c>
      <c r="B648" s="94">
        <v>45483</v>
      </c>
      <c r="C648" s="95" t="s">
        <v>106</v>
      </c>
      <c r="D648" s="96" t="s">
        <v>1786</v>
      </c>
      <c r="E648" s="125">
        <v>720</v>
      </c>
      <c r="F648" s="138">
        <v>24</v>
      </c>
      <c r="G648" s="34"/>
      <c r="H648" s="34"/>
      <c r="I648" s="37"/>
      <c r="J648" s="47"/>
      <c r="K648" s="35"/>
      <c r="L648" s="35"/>
      <c r="M648" s="35"/>
      <c r="N648" s="35"/>
      <c r="O648" s="35"/>
    </row>
    <row r="649" spans="1:15" s="1" customFormat="1" x14ac:dyDescent="0.25">
      <c r="A649" s="94">
        <v>44743</v>
      </c>
      <c r="B649" s="94">
        <v>44743</v>
      </c>
      <c r="C649" s="95" t="s">
        <v>107</v>
      </c>
      <c r="D649" s="96" t="s">
        <v>1833</v>
      </c>
      <c r="E649" s="125">
        <v>2012.3999999999999</v>
      </c>
      <c r="F649" s="138">
        <v>36</v>
      </c>
      <c r="G649" s="34"/>
      <c r="H649" s="34"/>
      <c r="I649" s="37"/>
      <c r="J649" s="47"/>
      <c r="K649" s="35"/>
      <c r="L649" s="35"/>
      <c r="M649" s="35"/>
      <c r="N649" s="35"/>
      <c r="O649" s="35"/>
    </row>
    <row r="650" spans="1:15" s="1" customFormat="1" x14ac:dyDescent="0.25">
      <c r="A650" s="94">
        <v>45121</v>
      </c>
      <c r="B650" s="94">
        <v>45121</v>
      </c>
      <c r="C650" s="95" t="s">
        <v>108</v>
      </c>
      <c r="D650" s="96" t="s">
        <v>1834</v>
      </c>
      <c r="E650" s="125">
        <v>730</v>
      </c>
      <c r="F650" s="138">
        <v>2</v>
      </c>
      <c r="G650" s="34"/>
      <c r="H650" s="34"/>
      <c r="I650" s="37"/>
      <c r="J650" s="47"/>
      <c r="K650" s="35"/>
      <c r="L650" s="35"/>
      <c r="M650" s="35"/>
      <c r="N650" s="35"/>
      <c r="O650" s="35"/>
    </row>
    <row r="651" spans="1:15" s="1" customFormat="1" x14ac:dyDescent="0.25">
      <c r="A651" s="94">
        <v>44743</v>
      </c>
      <c r="B651" s="94">
        <v>44743</v>
      </c>
      <c r="C651" s="95" t="s">
        <v>109</v>
      </c>
      <c r="D651" s="96" t="s">
        <v>1807</v>
      </c>
      <c r="E651" s="125">
        <v>28032</v>
      </c>
      <c r="F651" s="138">
        <v>24</v>
      </c>
      <c r="G651" s="34"/>
      <c r="H651" s="34"/>
      <c r="I651" s="37"/>
      <c r="J651" s="47"/>
      <c r="K651" s="35"/>
      <c r="L651" s="35"/>
      <c r="M651" s="35"/>
      <c r="N651" s="35"/>
      <c r="O651" s="35"/>
    </row>
    <row r="652" spans="1:15" s="1" customFormat="1" x14ac:dyDescent="0.25">
      <c r="A652" s="94">
        <v>44021</v>
      </c>
      <c r="B652" s="94">
        <v>44021</v>
      </c>
      <c r="C652" s="95" t="s">
        <v>110</v>
      </c>
      <c r="D652" s="96" t="s">
        <v>1928</v>
      </c>
      <c r="E652" s="125">
        <v>875</v>
      </c>
      <c r="F652" s="138">
        <v>70</v>
      </c>
      <c r="G652" s="34"/>
      <c r="H652" s="34"/>
      <c r="I652" s="37"/>
      <c r="J652" s="47"/>
      <c r="K652" s="35"/>
      <c r="L652" s="35"/>
      <c r="M652" s="35"/>
      <c r="N652" s="35"/>
      <c r="O652" s="35"/>
    </row>
    <row r="653" spans="1:15" s="1" customFormat="1" x14ac:dyDescent="0.25">
      <c r="A653" s="94">
        <v>43707</v>
      </c>
      <c r="B653" s="94">
        <v>43707</v>
      </c>
      <c r="C653" s="95" t="s">
        <v>111</v>
      </c>
      <c r="D653" s="96" t="s">
        <v>1877</v>
      </c>
      <c r="E653" s="125">
        <v>389.40000000000003</v>
      </c>
      <c r="F653" s="138">
        <v>33</v>
      </c>
      <c r="G653" s="34"/>
      <c r="H653" s="34"/>
      <c r="I653" s="37"/>
      <c r="J653" s="47"/>
      <c r="K653" s="35"/>
      <c r="L653" s="35"/>
      <c r="M653" s="35"/>
      <c r="N653" s="35"/>
      <c r="O653" s="35"/>
    </row>
    <row r="654" spans="1:15" s="1" customFormat="1" x14ac:dyDescent="0.25">
      <c r="A654" s="94">
        <v>43707</v>
      </c>
      <c r="B654" s="94">
        <v>43707</v>
      </c>
      <c r="C654" s="95" t="s">
        <v>113</v>
      </c>
      <c r="D654" s="96" t="s">
        <v>1877</v>
      </c>
      <c r="E654" s="125">
        <v>141.60000000000002</v>
      </c>
      <c r="F654" s="138">
        <v>12</v>
      </c>
      <c r="G654" s="34"/>
      <c r="H654" s="34"/>
      <c r="I654" s="37"/>
      <c r="J654" s="47"/>
      <c r="K654" s="35"/>
      <c r="L654" s="35"/>
      <c r="M654" s="35"/>
      <c r="N654" s="35"/>
      <c r="O654" s="35"/>
    </row>
    <row r="655" spans="1:15" s="1" customFormat="1" x14ac:dyDescent="0.25">
      <c r="A655" s="94">
        <v>43707</v>
      </c>
      <c r="B655" s="94">
        <v>43707</v>
      </c>
      <c r="C655" s="95" t="s">
        <v>114</v>
      </c>
      <c r="D655" s="96" t="s">
        <v>1877</v>
      </c>
      <c r="E655" s="125">
        <v>271.40000000000003</v>
      </c>
      <c r="F655" s="138">
        <v>23</v>
      </c>
      <c r="G655" s="34"/>
      <c r="H655" s="34"/>
      <c r="I655" s="37"/>
      <c r="J655" s="47"/>
      <c r="K655" s="35"/>
      <c r="L655" s="35"/>
      <c r="M655" s="35"/>
      <c r="N655" s="35"/>
      <c r="O655" s="35"/>
    </row>
    <row r="656" spans="1:15" s="1" customFormat="1" x14ac:dyDescent="0.25">
      <c r="A656" s="94">
        <v>43707</v>
      </c>
      <c r="B656" s="94">
        <v>43707</v>
      </c>
      <c r="C656" s="95" t="s">
        <v>115</v>
      </c>
      <c r="D656" s="96" t="s">
        <v>1832</v>
      </c>
      <c r="E656" s="125">
        <v>5988.5</v>
      </c>
      <c r="F656" s="138">
        <v>35</v>
      </c>
      <c r="G656" s="34"/>
      <c r="H656" s="34"/>
      <c r="I656" s="37"/>
      <c r="J656" s="47"/>
      <c r="K656" s="35"/>
      <c r="L656" s="35"/>
      <c r="M656" s="35"/>
      <c r="N656" s="35"/>
      <c r="O656" s="35"/>
    </row>
    <row r="657" spans="1:15" s="1" customFormat="1" x14ac:dyDescent="0.25">
      <c r="A657" s="94">
        <v>43707</v>
      </c>
      <c r="B657" s="94">
        <v>43707</v>
      </c>
      <c r="C657" s="95" t="s">
        <v>116</v>
      </c>
      <c r="D657" s="96" t="s">
        <v>1929</v>
      </c>
      <c r="E657" s="125">
        <v>404.40000000000003</v>
      </c>
      <c r="F657" s="138">
        <v>30</v>
      </c>
      <c r="G657" s="34"/>
      <c r="H657" s="34"/>
      <c r="I657" s="37"/>
      <c r="J657" s="47"/>
      <c r="K657" s="35"/>
      <c r="L657" s="35"/>
      <c r="M657" s="35"/>
      <c r="N657" s="35"/>
      <c r="O657" s="35"/>
    </row>
    <row r="658" spans="1:15" s="1" customFormat="1" x14ac:dyDescent="0.25">
      <c r="A658" s="94">
        <v>45050</v>
      </c>
      <c r="B658" s="94">
        <v>45050</v>
      </c>
      <c r="C658" s="95" t="s">
        <v>117</v>
      </c>
      <c r="D658" s="96" t="s">
        <v>1881</v>
      </c>
      <c r="E658" s="125">
        <v>266</v>
      </c>
      <c r="F658" s="138">
        <v>133</v>
      </c>
      <c r="G658" s="34"/>
      <c r="H658" s="34"/>
      <c r="I658" s="37"/>
      <c r="J658" s="47"/>
      <c r="K658" s="35"/>
      <c r="L658" s="35"/>
      <c r="M658" s="35"/>
      <c r="N658" s="35"/>
      <c r="O658" s="35"/>
    </row>
    <row r="659" spans="1:15" s="1" customFormat="1" x14ac:dyDescent="0.25">
      <c r="A659" s="94">
        <v>43707</v>
      </c>
      <c r="B659" s="94">
        <v>43707</v>
      </c>
      <c r="C659" s="95" t="s">
        <v>118</v>
      </c>
      <c r="D659" s="96" t="s">
        <v>2456</v>
      </c>
      <c r="E659" s="125">
        <v>11310</v>
      </c>
      <c r="F659" s="138">
        <v>78</v>
      </c>
      <c r="G659" s="34"/>
      <c r="H659" s="34"/>
      <c r="I659" s="37"/>
      <c r="J659" s="47"/>
      <c r="K659" s="35"/>
      <c r="L659" s="35"/>
      <c r="M659" s="35"/>
      <c r="N659" s="35"/>
      <c r="O659" s="35"/>
    </row>
    <row r="660" spans="1:15" s="1" customFormat="1" x14ac:dyDescent="0.25">
      <c r="A660" s="94">
        <v>43707</v>
      </c>
      <c r="B660" s="94">
        <v>43707</v>
      </c>
      <c r="C660" s="95" t="s">
        <v>119</v>
      </c>
      <c r="D660" s="96" t="s">
        <v>1788</v>
      </c>
      <c r="E660" s="125">
        <v>1015.5600000000001</v>
      </c>
      <c r="F660" s="138">
        <v>36</v>
      </c>
      <c r="G660" s="34"/>
      <c r="H660" s="34"/>
      <c r="I660" s="37"/>
      <c r="J660" s="47"/>
      <c r="K660" s="35"/>
      <c r="L660" s="35"/>
      <c r="M660" s="35"/>
      <c r="N660" s="35"/>
      <c r="O660" s="35"/>
    </row>
    <row r="661" spans="1:15" s="1" customFormat="1" x14ac:dyDescent="0.25">
      <c r="A661" s="94">
        <v>43707</v>
      </c>
      <c r="B661" s="94">
        <v>43707</v>
      </c>
      <c r="C661" s="95" t="s">
        <v>120</v>
      </c>
      <c r="D661" s="96" t="s">
        <v>1788</v>
      </c>
      <c r="E661" s="125">
        <v>2538.9</v>
      </c>
      <c r="F661" s="138">
        <v>90</v>
      </c>
      <c r="G661" s="34"/>
      <c r="H661" s="34"/>
      <c r="I661" s="37"/>
      <c r="J661" s="47"/>
      <c r="K661" s="35"/>
      <c r="L661" s="35"/>
      <c r="M661" s="35"/>
      <c r="N661" s="35"/>
      <c r="O661" s="35"/>
    </row>
    <row r="662" spans="1:15" s="1" customFormat="1" x14ac:dyDescent="0.25">
      <c r="A662" s="94">
        <v>43707</v>
      </c>
      <c r="B662" s="94">
        <v>43707</v>
      </c>
      <c r="C662" s="95" t="s">
        <v>121</v>
      </c>
      <c r="D662" s="96" t="s">
        <v>1787</v>
      </c>
      <c r="E662" s="125">
        <v>1409.0700000000002</v>
      </c>
      <c r="F662" s="138">
        <v>39</v>
      </c>
      <c r="G662" s="34"/>
      <c r="H662" s="34"/>
      <c r="I662" s="37"/>
      <c r="J662" s="47"/>
      <c r="K662" s="35"/>
      <c r="L662" s="35"/>
      <c r="M662" s="35"/>
      <c r="N662" s="35"/>
      <c r="O662" s="35"/>
    </row>
    <row r="663" spans="1:15" s="1" customFormat="1" x14ac:dyDescent="0.25">
      <c r="A663" s="94">
        <v>45061</v>
      </c>
      <c r="B663" s="94">
        <v>45061</v>
      </c>
      <c r="C663" s="95" t="s">
        <v>122</v>
      </c>
      <c r="D663" s="96" t="s">
        <v>1787</v>
      </c>
      <c r="E663" s="125">
        <v>255</v>
      </c>
      <c r="F663" s="138">
        <v>10</v>
      </c>
      <c r="G663" s="34"/>
      <c r="H663" s="34"/>
      <c r="I663" s="37"/>
      <c r="J663" s="47"/>
      <c r="K663" s="35"/>
      <c r="L663" s="35"/>
      <c r="M663" s="35"/>
      <c r="N663" s="35"/>
      <c r="O663" s="35"/>
    </row>
    <row r="664" spans="1:15" s="1" customFormat="1" x14ac:dyDescent="0.25">
      <c r="A664" s="94">
        <v>45061</v>
      </c>
      <c r="B664" s="94">
        <v>45061</v>
      </c>
      <c r="C664" s="95" t="s">
        <v>123</v>
      </c>
      <c r="D664" s="96" t="s">
        <v>1763</v>
      </c>
      <c r="E664" s="125">
        <v>2448</v>
      </c>
      <c r="F664" s="138">
        <v>24</v>
      </c>
      <c r="G664" s="34"/>
      <c r="H664" s="34"/>
      <c r="I664" s="37"/>
      <c r="J664" s="47"/>
      <c r="K664" s="35"/>
      <c r="L664" s="35"/>
      <c r="M664" s="35"/>
      <c r="N664" s="35"/>
      <c r="O664" s="35"/>
    </row>
    <row r="665" spans="1:15" s="1" customFormat="1" x14ac:dyDescent="0.25">
      <c r="A665" s="94">
        <v>43707</v>
      </c>
      <c r="B665" s="94">
        <v>43707</v>
      </c>
      <c r="C665" s="95" t="s">
        <v>124</v>
      </c>
      <c r="D665" s="96" t="s">
        <v>2457</v>
      </c>
      <c r="E665" s="125">
        <v>1233.0999999999999</v>
      </c>
      <c r="F665" s="138">
        <v>11</v>
      </c>
      <c r="G665" s="34"/>
      <c r="H665" s="34"/>
      <c r="I665" s="37"/>
      <c r="J665" s="47"/>
      <c r="K665" s="35"/>
      <c r="L665" s="35"/>
      <c r="M665" s="35"/>
      <c r="N665" s="35"/>
      <c r="O665" s="35"/>
    </row>
    <row r="666" spans="1:15" s="1" customFormat="1" x14ac:dyDescent="0.25">
      <c r="A666" s="94">
        <v>43707</v>
      </c>
      <c r="B666" s="94">
        <v>43707</v>
      </c>
      <c r="C666" s="95" t="s">
        <v>125</v>
      </c>
      <c r="D666" s="96" t="s">
        <v>1766</v>
      </c>
      <c r="E666" s="125">
        <v>3743.6</v>
      </c>
      <c r="F666" s="138">
        <v>35</v>
      </c>
      <c r="G666" s="34"/>
      <c r="H666" s="34"/>
      <c r="I666" s="37"/>
      <c r="J666" s="47"/>
      <c r="K666" s="35"/>
      <c r="L666" s="35"/>
      <c r="M666" s="35"/>
      <c r="N666" s="35"/>
      <c r="O666" s="35"/>
    </row>
    <row r="667" spans="1:15" s="1" customFormat="1" x14ac:dyDescent="0.25">
      <c r="A667" s="94">
        <v>43707</v>
      </c>
      <c r="B667" s="94">
        <v>43707</v>
      </c>
      <c r="C667" s="95" t="s">
        <v>126</v>
      </c>
      <c r="D667" s="96" t="s">
        <v>1767</v>
      </c>
      <c r="E667" s="125">
        <v>427.84</v>
      </c>
      <c r="F667" s="138">
        <v>4</v>
      </c>
      <c r="G667" s="34"/>
      <c r="H667" s="34"/>
      <c r="I667" s="37"/>
      <c r="J667" s="47"/>
      <c r="K667" s="35"/>
      <c r="L667" s="35"/>
      <c r="M667" s="35"/>
      <c r="N667" s="35"/>
      <c r="O667" s="35"/>
    </row>
    <row r="668" spans="1:15" s="1" customFormat="1" x14ac:dyDescent="0.25">
      <c r="A668" s="94">
        <v>44743</v>
      </c>
      <c r="B668" s="94">
        <v>44743</v>
      </c>
      <c r="C668" s="95" t="s">
        <v>127</v>
      </c>
      <c r="D668" s="96" t="s">
        <v>1762</v>
      </c>
      <c r="E668" s="125">
        <v>1404.1999999999998</v>
      </c>
      <c r="F668" s="138">
        <v>17</v>
      </c>
      <c r="G668" s="34"/>
      <c r="H668" s="34"/>
      <c r="I668" s="37"/>
      <c r="J668" s="47"/>
      <c r="K668" s="35"/>
      <c r="L668" s="35"/>
      <c r="M668" s="35"/>
      <c r="N668" s="35"/>
      <c r="O668" s="35"/>
    </row>
    <row r="669" spans="1:15" s="1" customFormat="1" x14ac:dyDescent="0.25">
      <c r="A669" s="94">
        <v>45478</v>
      </c>
      <c r="B669" s="94">
        <v>45478</v>
      </c>
      <c r="C669" s="95" t="s">
        <v>128</v>
      </c>
      <c r="D669" s="96" t="s">
        <v>1762</v>
      </c>
      <c r="E669" s="125">
        <v>772.2</v>
      </c>
      <c r="F669" s="138">
        <v>20</v>
      </c>
      <c r="G669" s="34"/>
      <c r="H669" s="34"/>
      <c r="I669" s="37"/>
      <c r="J669" s="47"/>
      <c r="K669" s="35"/>
      <c r="L669" s="35"/>
      <c r="M669" s="35"/>
      <c r="N669" s="35"/>
      <c r="O669" s="35"/>
    </row>
    <row r="670" spans="1:15" s="1" customFormat="1" x14ac:dyDescent="0.25">
      <c r="A670" s="94">
        <v>43707</v>
      </c>
      <c r="B670" s="94">
        <v>43707</v>
      </c>
      <c r="C670" s="95" t="s">
        <v>129</v>
      </c>
      <c r="D670" s="96" t="s">
        <v>2458</v>
      </c>
      <c r="E670" s="125">
        <v>300</v>
      </c>
      <c r="F670" s="138">
        <v>10</v>
      </c>
      <c r="G670" s="34"/>
      <c r="H670" s="34"/>
      <c r="I670" s="37"/>
      <c r="J670" s="47"/>
      <c r="K670" s="35"/>
      <c r="L670" s="35"/>
      <c r="M670" s="35"/>
      <c r="N670" s="35"/>
      <c r="O670" s="35"/>
    </row>
    <row r="671" spans="1:15" s="1" customFormat="1" x14ac:dyDescent="0.25">
      <c r="A671" s="94">
        <v>43707</v>
      </c>
      <c r="B671" s="94">
        <v>43707</v>
      </c>
      <c r="C671" s="95" t="s">
        <v>130</v>
      </c>
      <c r="D671" s="96" t="s">
        <v>1760</v>
      </c>
      <c r="E671" s="125">
        <v>420</v>
      </c>
      <c r="F671" s="138">
        <v>14</v>
      </c>
      <c r="G671" s="34"/>
      <c r="H671" s="34"/>
      <c r="I671" s="37"/>
      <c r="J671" s="47"/>
      <c r="K671" s="35"/>
      <c r="L671" s="35"/>
      <c r="M671" s="35"/>
      <c r="N671" s="35"/>
      <c r="O671" s="35"/>
    </row>
    <row r="672" spans="1:15" s="1" customFormat="1" x14ac:dyDescent="0.25">
      <c r="A672" s="94">
        <v>44743</v>
      </c>
      <c r="B672" s="94">
        <v>44743</v>
      </c>
      <c r="C672" s="95" t="s">
        <v>131</v>
      </c>
      <c r="D672" s="96" t="s">
        <v>1760</v>
      </c>
      <c r="E672" s="125">
        <v>1217.75</v>
      </c>
      <c r="F672" s="138">
        <v>25</v>
      </c>
      <c r="G672" s="34"/>
      <c r="H672" s="34"/>
      <c r="I672" s="37"/>
      <c r="J672" s="47"/>
      <c r="K672" s="35"/>
      <c r="L672" s="35"/>
      <c r="M672" s="35"/>
      <c r="N672" s="35"/>
      <c r="O672" s="35"/>
    </row>
    <row r="673" spans="1:15" s="1" customFormat="1" x14ac:dyDescent="0.25">
      <c r="A673" s="94">
        <v>44743</v>
      </c>
      <c r="B673" s="94">
        <v>44743</v>
      </c>
      <c r="C673" s="95" t="s">
        <v>132</v>
      </c>
      <c r="D673" s="96" t="s">
        <v>1761</v>
      </c>
      <c r="E673" s="125">
        <v>194.70000000000002</v>
      </c>
      <c r="F673" s="138">
        <v>3</v>
      </c>
      <c r="G673" s="34"/>
      <c r="H673" s="34"/>
      <c r="I673" s="37"/>
      <c r="J673" s="47"/>
      <c r="K673" s="35"/>
      <c r="L673" s="35"/>
      <c r="M673" s="35"/>
      <c r="N673" s="35"/>
      <c r="O673" s="35"/>
    </row>
    <row r="674" spans="1:15" s="1" customFormat="1" x14ac:dyDescent="0.25">
      <c r="A674" s="94">
        <v>43707</v>
      </c>
      <c r="B674" s="94">
        <v>43707</v>
      </c>
      <c r="C674" s="95" t="s">
        <v>133</v>
      </c>
      <c r="D674" s="96" t="s">
        <v>1768</v>
      </c>
      <c r="E674" s="125">
        <v>6553.44</v>
      </c>
      <c r="F674" s="138">
        <v>108</v>
      </c>
      <c r="G674" s="34"/>
      <c r="H674" s="34"/>
      <c r="I674" s="37"/>
      <c r="J674" s="47"/>
      <c r="K674" s="35"/>
      <c r="L674" s="35"/>
      <c r="M674" s="35"/>
      <c r="N674" s="35"/>
      <c r="O674" s="35"/>
    </row>
    <row r="675" spans="1:15" s="1" customFormat="1" x14ac:dyDescent="0.25">
      <c r="A675" s="94">
        <v>45061</v>
      </c>
      <c r="B675" s="94">
        <v>45061</v>
      </c>
      <c r="C675" s="95" t="s">
        <v>134</v>
      </c>
      <c r="D675" s="96" t="s">
        <v>1769</v>
      </c>
      <c r="E675" s="125">
        <v>44064</v>
      </c>
      <c r="F675" s="138">
        <v>288</v>
      </c>
      <c r="G675" s="34"/>
      <c r="H675" s="34"/>
      <c r="I675" s="37"/>
      <c r="J675" s="47"/>
      <c r="K675" s="35"/>
      <c r="L675" s="35"/>
      <c r="M675" s="35"/>
      <c r="N675" s="35"/>
      <c r="O675" s="35"/>
    </row>
    <row r="676" spans="1:15" s="1" customFormat="1" x14ac:dyDescent="0.25">
      <c r="A676" s="94">
        <v>44743</v>
      </c>
      <c r="B676" s="94">
        <v>44743</v>
      </c>
      <c r="C676" s="95" t="s">
        <v>135</v>
      </c>
      <c r="D676" s="96" t="s">
        <v>1764</v>
      </c>
      <c r="E676" s="125">
        <v>32568</v>
      </c>
      <c r="F676" s="138">
        <v>276</v>
      </c>
      <c r="G676" s="34"/>
      <c r="H676" s="34"/>
      <c r="I676" s="37"/>
      <c r="J676" s="47"/>
      <c r="K676" s="35"/>
      <c r="L676" s="35"/>
      <c r="M676" s="35"/>
      <c r="N676" s="35"/>
      <c r="O676" s="35"/>
    </row>
    <row r="677" spans="1:15" s="1" customFormat="1" x14ac:dyDescent="0.25">
      <c r="A677" s="94">
        <v>45061</v>
      </c>
      <c r="B677" s="94">
        <v>45061</v>
      </c>
      <c r="C677" s="95" t="s">
        <v>136</v>
      </c>
      <c r="D677" s="96" t="s">
        <v>1765</v>
      </c>
      <c r="E677" s="125">
        <v>17136</v>
      </c>
      <c r="F677" s="138">
        <v>144</v>
      </c>
      <c r="G677" s="34"/>
      <c r="H677" s="34"/>
      <c r="I677" s="37"/>
      <c r="J677" s="47"/>
      <c r="K677" s="35"/>
      <c r="L677" s="35"/>
      <c r="M677" s="35"/>
      <c r="N677" s="35"/>
      <c r="O677" s="35"/>
    </row>
    <row r="678" spans="1:15" s="1" customFormat="1" x14ac:dyDescent="0.25">
      <c r="A678" s="94">
        <v>45050</v>
      </c>
      <c r="B678" s="94">
        <v>45050</v>
      </c>
      <c r="C678" s="95" t="s">
        <v>137</v>
      </c>
      <c r="D678" s="96" t="s">
        <v>1799</v>
      </c>
      <c r="E678" s="125">
        <v>435</v>
      </c>
      <c r="F678" s="138">
        <v>3</v>
      </c>
      <c r="G678" s="34"/>
      <c r="H678" s="34"/>
      <c r="I678" s="37"/>
      <c r="J678" s="47"/>
      <c r="K678" s="35"/>
      <c r="L678" s="35"/>
      <c r="M678" s="35"/>
      <c r="N678" s="35"/>
      <c r="O678" s="35"/>
    </row>
    <row r="679" spans="1:15" s="1" customFormat="1" x14ac:dyDescent="0.25">
      <c r="A679" s="94">
        <v>43707</v>
      </c>
      <c r="B679" s="94">
        <v>43707</v>
      </c>
      <c r="C679" s="95" t="s">
        <v>138</v>
      </c>
      <c r="D679" s="96" t="s">
        <v>2459</v>
      </c>
      <c r="E679" s="125">
        <v>175</v>
      </c>
      <c r="F679" s="138">
        <v>5</v>
      </c>
      <c r="G679" s="34"/>
      <c r="H679" s="34"/>
      <c r="I679" s="37"/>
      <c r="J679" s="47"/>
      <c r="K679" s="35"/>
      <c r="L679" s="35"/>
      <c r="M679" s="35"/>
      <c r="N679" s="35"/>
      <c r="O679" s="35"/>
    </row>
    <row r="680" spans="1:15" s="1" customFormat="1" x14ac:dyDescent="0.25">
      <c r="A680" s="94">
        <v>43707</v>
      </c>
      <c r="B680" s="94">
        <v>43707</v>
      </c>
      <c r="C680" s="95" t="s">
        <v>139</v>
      </c>
      <c r="D680" s="96" t="s">
        <v>2460</v>
      </c>
      <c r="E680" s="125">
        <v>432</v>
      </c>
      <c r="F680" s="138">
        <v>18</v>
      </c>
      <c r="G680" s="34"/>
      <c r="H680" s="34"/>
      <c r="I680" s="37"/>
      <c r="J680" s="47"/>
      <c r="K680" s="35"/>
      <c r="L680" s="35"/>
      <c r="M680" s="35"/>
      <c r="N680" s="35"/>
      <c r="O680" s="35"/>
    </row>
    <row r="681" spans="1:15" s="1" customFormat="1" x14ac:dyDescent="0.25">
      <c r="A681" s="94">
        <v>43707</v>
      </c>
      <c r="B681" s="94">
        <v>43707</v>
      </c>
      <c r="C681" s="95" t="s">
        <v>140</v>
      </c>
      <c r="D681" s="96" t="s">
        <v>2461</v>
      </c>
      <c r="E681" s="125">
        <v>280</v>
      </c>
      <c r="F681" s="138">
        <v>4</v>
      </c>
      <c r="G681" s="34"/>
      <c r="H681" s="34"/>
      <c r="I681" s="37"/>
      <c r="J681" s="47"/>
      <c r="K681" s="35"/>
      <c r="L681" s="35"/>
      <c r="M681" s="35"/>
      <c r="N681" s="35"/>
      <c r="O681" s="35"/>
    </row>
    <row r="682" spans="1:15" s="1" customFormat="1" x14ac:dyDescent="0.25">
      <c r="A682" s="94">
        <v>45061</v>
      </c>
      <c r="B682" s="94">
        <v>45061</v>
      </c>
      <c r="C682" s="95" t="s">
        <v>141</v>
      </c>
      <c r="D682" s="96" t="s">
        <v>1785</v>
      </c>
      <c r="E682" s="125">
        <v>935</v>
      </c>
      <c r="F682" s="138">
        <v>10</v>
      </c>
      <c r="G682" s="34"/>
      <c r="H682" s="34"/>
      <c r="I682" s="37"/>
      <c r="J682" s="47"/>
      <c r="K682" s="35"/>
      <c r="L682" s="35"/>
      <c r="M682" s="35"/>
      <c r="N682" s="35"/>
      <c r="O682" s="35"/>
    </row>
    <row r="683" spans="1:15" s="1" customFormat="1" x14ac:dyDescent="0.25">
      <c r="A683" s="94">
        <v>43707</v>
      </c>
      <c r="B683" s="94">
        <v>43707</v>
      </c>
      <c r="C683" s="95" t="s">
        <v>142</v>
      </c>
      <c r="D683" s="96" t="s">
        <v>2462</v>
      </c>
      <c r="E683" s="125">
        <v>3300</v>
      </c>
      <c r="F683" s="138">
        <v>15</v>
      </c>
      <c r="G683" s="34"/>
      <c r="H683" s="34"/>
      <c r="I683" s="37"/>
      <c r="J683" s="47"/>
      <c r="K683" s="35"/>
      <c r="L683" s="35"/>
      <c r="M683" s="35"/>
      <c r="N683" s="35"/>
      <c r="O683" s="35"/>
    </row>
    <row r="684" spans="1:15" s="1" customFormat="1" x14ac:dyDescent="0.25">
      <c r="A684" s="94">
        <v>44743</v>
      </c>
      <c r="B684" s="94">
        <v>44743</v>
      </c>
      <c r="C684" s="95" t="s">
        <v>143</v>
      </c>
      <c r="D684" s="96" t="s">
        <v>1755</v>
      </c>
      <c r="E684" s="125">
        <v>283.2</v>
      </c>
      <c r="F684" s="138">
        <v>8</v>
      </c>
      <c r="G684" s="34"/>
      <c r="H684" s="34"/>
      <c r="I684" s="37"/>
      <c r="J684" s="47"/>
      <c r="K684" s="35"/>
      <c r="L684" s="35"/>
      <c r="M684" s="35"/>
      <c r="N684" s="35"/>
      <c r="O684" s="35"/>
    </row>
    <row r="685" spans="1:15" s="1" customFormat="1" x14ac:dyDescent="0.25">
      <c r="A685" s="94">
        <v>43707</v>
      </c>
      <c r="B685" s="94">
        <v>43707</v>
      </c>
      <c r="C685" s="95" t="s">
        <v>144</v>
      </c>
      <c r="D685" s="96" t="s">
        <v>1756</v>
      </c>
      <c r="E685" s="125">
        <v>212.39999999999998</v>
      </c>
      <c r="F685" s="138">
        <v>6</v>
      </c>
      <c r="G685" s="34"/>
      <c r="H685" s="34"/>
      <c r="I685" s="37"/>
      <c r="J685" s="47"/>
      <c r="K685" s="35"/>
      <c r="L685" s="35"/>
      <c r="M685" s="35"/>
      <c r="N685" s="35"/>
      <c r="O685" s="35"/>
    </row>
    <row r="686" spans="1:15" s="1" customFormat="1" x14ac:dyDescent="0.25">
      <c r="A686" s="94">
        <v>43707</v>
      </c>
      <c r="B686" s="94">
        <v>43707</v>
      </c>
      <c r="C686" s="95" t="s">
        <v>145</v>
      </c>
      <c r="D686" s="96" t="s">
        <v>1783</v>
      </c>
      <c r="E686" s="125">
        <v>682.5</v>
      </c>
      <c r="F686" s="138">
        <v>30</v>
      </c>
      <c r="G686" s="34"/>
      <c r="H686" s="34"/>
      <c r="I686" s="37"/>
      <c r="J686" s="47"/>
      <c r="K686" s="35"/>
      <c r="L686" s="35"/>
      <c r="M686" s="35"/>
      <c r="N686" s="35"/>
      <c r="O686" s="35"/>
    </row>
    <row r="687" spans="1:15" s="1" customFormat="1" x14ac:dyDescent="0.25">
      <c r="A687" s="94">
        <v>43707</v>
      </c>
      <c r="B687" s="94">
        <v>43707</v>
      </c>
      <c r="C687" s="95" t="s">
        <v>146</v>
      </c>
      <c r="D687" s="96" t="s">
        <v>1930</v>
      </c>
      <c r="E687" s="125">
        <v>424.79999999999995</v>
      </c>
      <c r="F687" s="138">
        <v>6</v>
      </c>
      <c r="G687" s="34"/>
      <c r="H687" s="34"/>
      <c r="I687" s="37"/>
      <c r="J687" s="47"/>
      <c r="K687" s="35"/>
      <c r="L687" s="35"/>
      <c r="M687" s="35"/>
      <c r="N687" s="35"/>
      <c r="O687" s="35"/>
    </row>
    <row r="688" spans="1:15" s="1" customFormat="1" x14ac:dyDescent="0.25">
      <c r="A688" s="94">
        <v>44743</v>
      </c>
      <c r="B688" s="94">
        <v>44743</v>
      </c>
      <c r="C688" s="95" t="s">
        <v>147</v>
      </c>
      <c r="D688" s="96" t="s">
        <v>1930</v>
      </c>
      <c r="E688" s="125">
        <v>141.6</v>
      </c>
      <c r="F688" s="138">
        <v>2</v>
      </c>
      <c r="G688" s="34"/>
      <c r="H688" s="34"/>
      <c r="I688" s="37"/>
      <c r="J688" s="47"/>
      <c r="K688" s="35"/>
      <c r="L688" s="35"/>
      <c r="M688" s="35"/>
      <c r="N688" s="35"/>
      <c r="O688" s="35"/>
    </row>
    <row r="689" spans="1:15" s="1" customFormat="1" x14ac:dyDescent="0.25">
      <c r="A689" s="94">
        <v>43707</v>
      </c>
      <c r="B689" s="94">
        <v>43707</v>
      </c>
      <c r="C689" s="95" t="s">
        <v>148</v>
      </c>
      <c r="D689" s="96" t="s">
        <v>1931</v>
      </c>
      <c r="E689" s="125">
        <v>300</v>
      </c>
      <c r="F689" s="138">
        <v>2</v>
      </c>
      <c r="G689" s="34"/>
      <c r="H689" s="34"/>
      <c r="I689" s="37"/>
      <c r="J689" s="47"/>
      <c r="K689" s="35"/>
      <c r="L689" s="35"/>
      <c r="M689" s="35"/>
      <c r="N689" s="35"/>
      <c r="O689" s="35"/>
    </row>
    <row r="690" spans="1:15" s="1" customFormat="1" x14ac:dyDescent="0.25">
      <c r="A690" s="94">
        <v>43707</v>
      </c>
      <c r="B690" s="94">
        <v>43707</v>
      </c>
      <c r="C690" s="95" t="s">
        <v>149</v>
      </c>
      <c r="D690" s="96" t="s">
        <v>1859</v>
      </c>
      <c r="E690" s="125">
        <v>1620</v>
      </c>
      <c r="F690" s="138">
        <v>18</v>
      </c>
      <c r="G690" s="34"/>
      <c r="H690" s="34"/>
      <c r="I690" s="37"/>
      <c r="J690" s="47"/>
      <c r="K690" s="35"/>
      <c r="L690" s="35"/>
      <c r="M690" s="35"/>
      <c r="N690" s="35"/>
      <c r="O690" s="35"/>
    </row>
    <row r="691" spans="1:15" s="1" customFormat="1" x14ac:dyDescent="0.25">
      <c r="A691" s="94">
        <v>43707</v>
      </c>
      <c r="B691" s="94">
        <v>43707</v>
      </c>
      <c r="C691" s="95" t="s">
        <v>150</v>
      </c>
      <c r="D691" s="96" t="s">
        <v>1860</v>
      </c>
      <c r="E691" s="125">
        <v>1890</v>
      </c>
      <c r="F691" s="138">
        <v>21</v>
      </c>
      <c r="G691" s="34"/>
      <c r="H691" s="34"/>
      <c r="I691" s="37"/>
      <c r="J691" s="47"/>
      <c r="K691" s="35"/>
      <c r="L691" s="35"/>
      <c r="M691" s="35"/>
      <c r="N691" s="35"/>
      <c r="O691" s="35"/>
    </row>
    <row r="692" spans="1:15" s="1" customFormat="1" x14ac:dyDescent="0.25">
      <c r="A692" s="94">
        <v>45496</v>
      </c>
      <c r="B692" s="94">
        <v>45496</v>
      </c>
      <c r="C692" s="95" t="s">
        <v>151</v>
      </c>
      <c r="D692" s="96" t="s">
        <v>2463</v>
      </c>
      <c r="E692" s="125">
        <v>3202.5200000000004</v>
      </c>
      <c r="F692" s="138">
        <v>23</v>
      </c>
      <c r="G692" s="34"/>
      <c r="H692" s="34"/>
      <c r="I692" s="37"/>
      <c r="J692" s="47"/>
      <c r="K692" s="35"/>
      <c r="L692" s="35"/>
      <c r="M692" s="35"/>
      <c r="N692" s="35"/>
      <c r="O692" s="35"/>
    </row>
    <row r="693" spans="1:15" s="1" customFormat="1" x14ac:dyDescent="0.25">
      <c r="A693" s="94">
        <v>43707</v>
      </c>
      <c r="B693" s="94">
        <v>43707</v>
      </c>
      <c r="C693" s="95" t="s">
        <v>152</v>
      </c>
      <c r="D693" s="96" t="s">
        <v>1856</v>
      </c>
      <c r="E693" s="125">
        <v>27.06</v>
      </c>
      <c r="F693" s="138">
        <v>3</v>
      </c>
      <c r="G693" s="34"/>
      <c r="H693" s="34"/>
      <c r="I693" s="37"/>
      <c r="J693" s="47"/>
      <c r="K693" s="35"/>
      <c r="L693" s="35"/>
      <c r="M693" s="35"/>
      <c r="N693" s="35"/>
      <c r="O693" s="35"/>
    </row>
    <row r="694" spans="1:15" s="1" customFormat="1" x14ac:dyDescent="0.25">
      <c r="A694" s="94">
        <v>43707</v>
      </c>
      <c r="B694" s="94">
        <v>43707</v>
      </c>
      <c r="C694" s="95" t="s">
        <v>153</v>
      </c>
      <c r="D694" s="96" t="s">
        <v>1858</v>
      </c>
      <c r="E694" s="125">
        <v>261.58</v>
      </c>
      <c r="F694" s="138">
        <v>29</v>
      </c>
      <c r="G694" s="34"/>
      <c r="H694" s="34"/>
      <c r="I694" s="37"/>
      <c r="J694" s="47"/>
      <c r="K694" s="35"/>
      <c r="L694" s="35"/>
      <c r="M694" s="35"/>
      <c r="N694" s="35"/>
      <c r="O694" s="35"/>
    </row>
    <row r="695" spans="1:15" s="1" customFormat="1" x14ac:dyDescent="0.25">
      <c r="A695" s="94">
        <v>43707</v>
      </c>
      <c r="B695" s="94">
        <v>43707</v>
      </c>
      <c r="C695" s="95" t="s">
        <v>154</v>
      </c>
      <c r="D695" s="96" t="s">
        <v>1857</v>
      </c>
      <c r="E695" s="125">
        <v>23.91</v>
      </c>
      <c r="F695" s="138">
        <v>3</v>
      </c>
      <c r="G695" s="34"/>
      <c r="H695" s="34"/>
      <c r="I695" s="37"/>
      <c r="J695" s="47"/>
      <c r="K695" s="35"/>
      <c r="L695" s="35"/>
      <c r="M695" s="35"/>
      <c r="N695" s="35"/>
      <c r="O695" s="35"/>
    </row>
    <row r="696" spans="1:15" s="1" customFormat="1" x14ac:dyDescent="0.25">
      <c r="A696" s="94">
        <v>43707</v>
      </c>
      <c r="B696" s="94">
        <v>43707</v>
      </c>
      <c r="C696" s="95" t="s">
        <v>155</v>
      </c>
      <c r="D696" s="96" t="s">
        <v>959</v>
      </c>
      <c r="E696" s="125">
        <v>665</v>
      </c>
      <c r="F696" s="138">
        <v>19</v>
      </c>
      <c r="G696" s="34"/>
      <c r="H696" s="34"/>
      <c r="I696" s="37"/>
      <c r="J696" s="47"/>
      <c r="K696" s="35"/>
      <c r="L696" s="35"/>
      <c r="M696" s="35"/>
      <c r="N696" s="35"/>
      <c r="O696" s="35"/>
    </row>
    <row r="697" spans="1:15" s="1" customFormat="1" x14ac:dyDescent="0.25">
      <c r="A697" s="94">
        <v>45061</v>
      </c>
      <c r="B697" s="94">
        <v>45061</v>
      </c>
      <c r="C697" s="95" t="s">
        <v>156</v>
      </c>
      <c r="D697" s="96" t="s">
        <v>1830</v>
      </c>
      <c r="E697" s="125">
        <v>260</v>
      </c>
      <c r="F697" s="138">
        <v>1</v>
      </c>
      <c r="G697" s="34"/>
      <c r="H697" s="34"/>
      <c r="I697" s="37"/>
      <c r="J697" s="47"/>
      <c r="K697" s="35"/>
      <c r="L697" s="35"/>
      <c r="M697" s="35"/>
      <c r="N697" s="35"/>
      <c r="O697" s="35"/>
    </row>
    <row r="698" spans="1:15" s="1" customFormat="1" x14ac:dyDescent="0.25">
      <c r="A698" s="94">
        <v>45496</v>
      </c>
      <c r="B698" s="94">
        <v>45496</v>
      </c>
      <c r="C698" s="95" t="s">
        <v>157</v>
      </c>
      <c r="D698" s="96" t="s">
        <v>1830</v>
      </c>
      <c r="E698" s="125">
        <v>2124</v>
      </c>
      <c r="F698" s="138">
        <v>12</v>
      </c>
      <c r="G698" s="34"/>
      <c r="H698" s="34"/>
      <c r="I698" s="37"/>
      <c r="J698" s="47"/>
      <c r="K698" s="35"/>
      <c r="L698" s="35"/>
      <c r="M698" s="35"/>
      <c r="N698" s="35"/>
      <c r="O698" s="35"/>
    </row>
    <row r="699" spans="1:15" s="1" customFormat="1" x14ac:dyDescent="0.25">
      <c r="A699" s="94">
        <v>45061</v>
      </c>
      <c r="B699" s="94">
        <v>45061</v>
      </c>
      <c r="C699" s="95" t="s">
        <v>158</v>
      </c>
      <c r="D699" s="96" t="s">
        <v>1831</v>
      </c>
      <c r="E699" s="125">
        <v>520</v>
      </c>
      <c r="F699" s="138">
        <v>2</v>
      </c>
      <c r="G699" s="34"/>
      <c r="H699" s="34"/>
      <c r="I699" s="37"/>
      <c r="J699" s="47"/>
      <c r="K699" s="35"/>
      <c r="L699" s="35"/>
      <c r="M699" s="35"/>
      <c r="N699" s="35"/>
      <c r="O699" s="35"/>
    </row>
    <row r="700" spans="1:15" s="1" customFormat="1" ht="31.5" x14ac:dyDescent="0.25">
      <c r="A700" s="94">
        <v>43707</v>
      </c>
      <c r="B700" s="94">
        <v>43707</v>
      </c>
      <c r="C700" s="95" t="s">
        <v>159</v>
      </c>
      <c r="D700" s="96" t="s">
        <v>1796</v>
      </c>
      <c r="E700" s="125">
        <v>6000</v>
      </c>
      <c r="F700" s="138">
        <v>5</v>
      </c>
      <c r="G700" s="34"/>
      <c r="H700" s="34"/>
      <c r="I700" s="37"/>
      <c r="J700" s="47"/>
      <c r="K700" s="35"/>
      <c r="L700" s="35"/>
      <c r="M700" s="35"/>
      <c r="N700" s="35"/>
      <c r="O700" s="35"/>
    </row>
    <row r="701" spans="1:15" s="1" customFormat="1" x14ac:dyDescent="0.25">
      <c r="A701" s="94">
        <v>43707</v>
      </c>
      <c r="B701" s="94">
        <v>43707</v>
      </c>
      <c r="C701" s="95" t="s">
        <v>160</v>
      </c>
      <c r="D701" s="96" t="s">
        <v>1794</v>
      </c>
      <c r="E701" s="125">
        <v>2400</v>
      </c>
      <c r="F701" s="138">
        <v>2</v>
      </c>
      <c r="G701" s="34"/>
      <c r="H701" s="34"/>
      <c r="I701" s="37"/>
      <c r="J701" s="47"/>
      <c r="K701" s="35"/>
      <c r="L701" s="35"/>
      <c r="M701" s="35"/>
      <c r="N701" s="35"/>
      <c r="O701" s="35"/>
    </row>
    <row r="702" spans="1:15" s="1" customFormat="1" ht="31.5" x14ac:dyDescent="0.25">
      <c r="A702" s="94">
        <v>43707</v>
      </c>
      <c r="B702" s="94">
        <v>43707</v>
      </c>
      <c r="C702" s="95" t="s">
        <v>161</v>
      </c>
      <c r="D702" s="96" t="s">
        <v>1795</v>
      </c>
      <c r="E702" s="125">
        <v>4800</v>
      </c>
      <c r="F702" s="138">
        <v>4</v>
      </c>
      <c r="G702" s="34"/>
      <c r="H702" s="34"/>
      <c r="I702" s="37"/>
      <c r="J702" s="47"/>
      <c r="K702" s="35"/>
      <c r="L702" s="35"/>
      <c r="M702" s="35"/>
      <c r="N702" s="35"/>
      <c r="O702" s="35"/>
    </row>
    <row r="703" spans="1:15" s="1" customFormat="1" ht="31.5" x14ac:dyDescent="0.25">
      <c r="A703" s="94">
        <v>43707</v>
      </c>
      <c r="B703" s="94">
        <v>43707</v>
      </c>
      <c r="C703" s="95" t="s">
        <v>162</v>
      </c>
      <c r="D703" s="96" t="s">
        <v>1797</v>
      </c>
      <c r="E703" s="125">
        <v>8400</v>
      </c>
      <c r="F703" s="138">
        <v>7</v>
      </c>
      <c r="G703" s="34"/>
      <c r="H703" s="34"/>
      <c r="I703" s="37"/>
      <c r="J703" s="47"/>
      <c r="K703" s="35"/>
      <c r="L703" s="35"/>
      <c r="M703" s="35"/>
      <c r="N703" s="35"/>
      <c r="O703" s="35"/>
    </row>
    <row r="704" spans="1:15" s="1" customFormat="1" x14ac:dyDescent="0.25">
      <c r="A704" s="94">
        <v>43707</v>
      </c>
      <c r="B704" s="94">
        <v>43707</v>
      </c>
      <c r="C704" s="95" t="s">
        <v>163</v>
      </c>
      <c r="D704" s="96" t="s">
        <v>1874</v>
      </c>
      <c r="E704" s="125">
        <v>6400</v>
      </c>
      <c r="F704" s="138">
        <v>4</v>
      </c>
      <c r="G704" s="34"/>
      <c r="H704" s="34"/>
      <c r="I704" s="37"/>
      <c r="J704" s="47"/>
      <c r="K704" s="35"/>
      <c r="L704" s="35"/>
      <c r="M704" s="35"/>
      <c r="N704" s="35"/>
      <c r="O704" s="35"/>
    </row>
    <row r="705" spans="1:15" s="1" customFormat="1" x14ac:dyDescent="0.25">
      <c r="A705" s="94">
        <v>43707</v>
      </c>
      <c r="B705" s="94">
        <v>43707</v>
      </c>
      <c r="C705" s="95" t="s">
        <v>164</v>
      </c>
      <c r="D705" s="96" t="s">
        <v>1811</v>
      </c>
      <c r="E705" s="125">
        <v>350</v>
      </c>
      <c r="F705" s="138">
        <v>1</v>
      </c>
      <c r="G705" s="34"/>
      <c r="H705" s="34"/>
      <c r="I705" s="37"/>
      <c r="J705" s="47"/>
      <c r="K705" s="35"/>
      <c r="L705" s="35"/>
      <c r="M705" s="35"/>
      <c r="N705" s="35"/>
      <c r="O705" s="35"/>
    </row>
    <row r="706" spans="1:15" s="1" customFormat="1" x14ac:dyDescent="0.25">
      <c r="A706" s="94">
        <v>43707</v>
      </c>
      <c r="B706" s="94">
        <v>43707</v>
      </c>
      <c r="C706" s="95" t="s">
        <v>165</v>
      </c>
      <c r="D706" s="96" t="s">
        <v>1884</v>
      </c>
      <c r="E706" s="125">
        <v>3750</v>
      </c>
      <c r="F706" s="138">
        <v>5</v>
      </c>
      <c r="G706" s="34"/>
      <c r="H706" s="34"/>
      <c r="I706" s="37"/>
      <c r="J706" s="47"/>
      <c r="K706" s="35"/>
      <c r="L706" s="35"/>
      <c r="M706" s="35"/>
      <c r="N706" s="35"/>
      <c r="O706" s="35"/>
    </row>
    <row r="707" spans="1:15" s="1" customFormat="1" x14ac:dyDescent="0.25">
      <c r="A707" s="94">
        <v>43707</v>
      </c>
      <c r="B707" s="94">
        <v>43707</v>
      </c>
      <c r="C707" s="95" t="s">
        <v>166</v>
      </c>
      <c r="D707" s="96" t="s">
        <v>1789</v>
      </c>
      <c r="E707" s="125">
        <v>300</v>
      </c>
      <c r="F707" s="138">
        <v>2</v>
      </c>
      <c r="G707" s="34"/>
      <c r="H707" s="34"/>
      <c r="I707" s="37"/>
      <c r="J707" s="47"/>
      <c r="K707" s="35"/>
      <c r="L707" s="35"/>
      <c r="M707" s="35"/>
      <c r="N707" s="35"/>
      <c r="O707" s="35"/>
    </row>
    <row r="708" spans="1:15" s="1" customFormat="1" x14ac:dyDescent="0.25">
      <c r="A708" s="94">
        <v>44743</v>
      </c>
      <c r="B708" s="94">
        <v>44743</v>
      </c>
      <c r="C708" s="95" t="s">
        <v>167</v>
      </c>
      <c r="D708" s="96" t="s">
        <v>283</v>
      </c>
      <c r="E708" s="125">
        <v>500</v>
      </c>
      <c r="F708" s="138">
        <v>10</v>
      </c>
      <c r="G708" s="34"/>
      <c r="H708" s="34"/>
      <c r="I708" s="37"/>
      <c r="J708" s="47"/>
      <c r="K708" s="35"/>
      <c r="L708" s="35"/>
      <c r="M708" s="35"/>
      <c r="N708" s="35"/>
      <c r="O708" s="35"/>
    </row>
    <row r="709" spans="1:15" s="1" customFormat="1" x14ac:dyDescent="0.25">
      <c r="A709" s="94">
        <v>44743</v>
      </c>
      <c r="B709" s="94">
        <v>44743</v>
      </c>
      <c r="C709" s="95" t="s">
        <v>168</v>
      </c>
      <c r="D709" s="96" t="s">
        <v>1870</v>
      </c>
      <c r="E709" s="125">
        <v>1699.2</v>
      </c>
      <c r="F709" s="138">
        <v>4</v>
      </c>
      <c r="G709" s="34"/>
      <c r="H709" s="34"/>
      <c r="I709" s="37"/>
      <c r="J709" s="47"/>
      <c r="K709" s="35"/>
      <c r="L709" s="35"/>
      <c r="M709" s="35"/>
      <c r="N709" s="35"/>
      <c r="O709" s="35"/>
    </row>
    <row r="710" spans="1:15" s="1" customFormat="1" x14ac:dyDescent="0.25">
      <c r="A710" s="94">
        <v>44743</v>
      </c>
      <c r="B710" s="94">
        <v>44743</v>
      </c>
      <c r="C710" s="95" t="s">
        <v>169</v>
      </c>
      <c r="D710" s="96" t="s">
        <v>1869</v>
      </c>
      <c r="E710" s="125">
        <v>202</v>
      </c>
      <c r="F710" s="138">
        <v>2</v>
      </c>
      <c r="G710" s="34"/>
      <c r="H710" s="34"/>
      <c r="I710" s="37"/>
      <c r="J710" s="47"/>
      <c r="K710" s="35"/>
      <c r="L710" s="35"/>
      <c r="M710" s="35"/>
      <c r="N710" s="35"/>
      <c r="O710" s="35"/>
    </row>
    <row r="711" spans="1:15" s="1" customFormat="1" x14ac:dyDescent="0.25">
      <c r="A711" s="94">
        <v>43707</v>
      </c>
      <c r="B711" s="94">
        <v>43707</v>
      </c>
      <c r="C711" s="95" t="s">
        <v>170</v>
      </c>
      <c r="D711" s="96" t="s">
        <v>1792</v>
      </c>
      <c r="E711" s="125">
        <v>961.94999999999993</v>
      </c>
      <c r="F711" s="138">
        <v>33</v>
      </c>
      <c r="G711" s="34"/>
      <c r="H711" s="34"/>
      <c r="I711" s="37"/>
      <c r="J711" s="47"/>
      <c r="K711" s="35"/>
      <c r="L711" s="35"/>
      <c r="M711" s="35"/>
      <c r="N711" s="35"/>
      <c r="O711" s="35"/>
    </row>
    <row r="712" spans="1:15" s="1" customFormat="1" x14ac:dyDescent="0.25">
      <c r="A712" s="94">
        <v>43707</v>
      </c>
      <c r="B712" s="94">
        <v>43707</v>
      </c>
      <c r="C712" s="95" t="s">
        <v>171</v>
      </c>
      <c r="D712" s="96" t="s">
        <v>1792</v>
      </c>
      <c r="E712" s="125">
        <v>2098.7999999999997</v>
      </c>
      <c r="F712" s="138">
        <v>72</v>
      </c>
      <c r="G712" s="34"/>
      <c r="H712" s="34"/>
      <c r="I712" s="37"/>
      <c r="J712" s="47"/>
      <c r="K712" s="35"/>
      <c r="L712" s="35"/>
      <c r="M712" s="35"/>
      <c r="N712" s="35"/>
      <c r="O712" s="35"/>
    </row>
    <row r="713" spans="1:15" s="1" customFormat="1" x14ac:dyDescent="0.25">
      <c r="A713" s="94">
        <v>43707</v>
      </c>
      <c r="B713" s="94">
        <v>43707</v>
      </c>
      <c r="C713" s="95" t="s">
        <v>172</v>
      </c>
      <c r="D713" s="96" t="s">
        <v>1791</v>
      </c>
      <c r="E713" s="125">
        <v>375</v>
      </c>
      <c r="F713" s="138">
        <v>15</v>
      </c>
      <c r="G713" s="34"/>
      <c r="H713" s="34"/>
      <c r="I713" s="37"/>
      <c r="J713" s="47"/>
      <c r="K713" s="35"/>
      <c r="L713" s="35"/>
      <c r="M713" s="35"/>
      <c r="N713" s="35"/>
      <c r="O713" s="35"/>
    </row>
    <row r="714" spans="1:15" s="1" customFormat="1" x14ac:dyDescent="0.25">
      <c r="A714" s="94">
        <v>45050</v>
      </c>
      <c r="B714" s="94">
        <v>45050</v>
      </c>
      <c r="C714" s="95" t="s">
        <v>173</v>
      </c>
      <c r="D714" s="96" t="s">
        <v>1880</v>
      </c>
      <c r="E714" s="125">
        <v>7950</v>
      </c>
      <c r="F714" s="138">
        <v>106</v>
      </c>
      <c r="G714" s="34"/>
      <c r="H714" s="34"/>
      <c r="I714" s="37"/>
      <c r="J714" s="47"/>
      <c r="K714" s="35"/>
      <c r="L714" s="35"/>
      <c r="M714" s="35"/>
      <c r="N714" s="35"/>
      <c r="O714" s="35"/>
    </row>
    <row r="715" spans="1:15" s="1" customFormat="1" x14ac:dyDescent="0.25">
      <c r="A715" s="94">
        <v>45050</v>
      </c>
      <c r="B715" s="94">
        <v>45050</v>
      </c>
      <c r="C715" s="95" t="s">
        <v>174</v>
      </c>
      <c r="D715" s="96" t="s">
        <v>1879</v>
      </c>
      <c r="E715" s="125">
        <v>17280</v>
      </c>
      <c r="F715" s="138">
        <v>144</v>
      </c>
      <c r="G715" s="34"/>
      <c r="H715" s="34"/>
      <c r="I715" s="37"/>
      <c r="J715" s="47"/>
      <c r="K715" s="35"/>
      <c r="L715" s="35"/>
      <c r="M715" s="35"/>
      <c r="N715" s="35"/>
      <c r="O715" s="35"/>
    </row>
    <row r="716" spans="1:15" s="1" customFormat="1" x14ac:dyDescent="0.25">
      <c r="A716" s="94">
        <v>43707</v>
      </c>
      <c r="B716" s="94">
        <v>43707</v>
      </c>
      <c r="C716" s="95" t="s">
        <v>175</v>
      </c>
      <c r="D716" s="96" t="s">
        <v>284</v>
      </c>
      <c r="E716" s="125">
        <v>6726</v>
      </c>
      <c r="F716" s="138">
        <v>76</v>
      </c>
      <c r="G716" s="34"/>
      <c r="H716" s="34"/>
      <c r="I716" s="37"/>
      <c r="J716" s="47"/>
      <c r="K716" s="35"/>
      <c r="L716" s="35"/>
      <c r="M716" s="35"/>
      <c r="N716" s="35"/>
      <c r="O716" s="35"/>
    </row>
    <row r="717" spans="1:15" s="1" customFormat="1" x14ac:dyDescent="0.25">
      <c r="A717" s="94">
        <v>43707</v>
      </c>
      <c r="B717" s="94">
        <v>43707</v>
      </c>
      <c r="C717" s="95" t="s">
        <v>176</v>
      </c>
      <c r="D717" s="96" t="s">
        <v>2464</v>
      </c>
      <c r="E717" s="125">
        <v>10180</v>
      </c>
      <c r="F717" s="138">
        <v>1018</v>
      </c>
      <c r="G717" s="34"/>
      <c r="H717" s="34"/>
      <c r="I717" s="37"/>
      <c r="J717" s="47"/>
      <c r="K717" s="35"/>
      <c r="L717" s="35"/>
      <c r="M717" s="35"/>
      <c r="N717" s="35"/>
      <c r="O717" s="35"/>
    </row>
    <row r="718" spans="1:15" s="1" customFormat="1" x14ac:dyDescent="0.25">
      <c r="A718" s="94">
        <v>43707</v>
      </c>
      <c r="B718" s="94">
        <v>43707</v>
      </c>
      <c r="C718" s="95" t="s">
        <v>177</v>
      </c>
      <c r="D718" s="96" t="s">
        <v>1886</v>
      </c>
      <c r="E718" s="125">
        <v>495.59999999999997</v>
      </c>
      <c r="F718" s="138">
        <v>12</v>
      </c>
      <c r="G718" s="34"/>
      <c r="H718" s="34"/>
      <c r="I718" s="37"/>
      <c r="J718" s="47"/>
      <c r="K718" s="35"/>
      <c r="L718" s="35"/>
      <c r="M718" s="35"/>
      <c r="N718" s="35"/>
      <c r="O718" s="35"/>
    </row>
    <row r="719" spans="1:15" s="1" customFormat="1" x14ac:dyDescent="0.25">
      <c r="A719" s="94">
        <v>43707</v>
      </c>
      <c r="B719" s="94">
        <v>43707</v>
      </c>
      <c r="C719" s="95" t="s">
        <v>178</v>
      </c>
      <c r="D719" s="96" t="s">
        <v>1932</v>
      </c>
      <c r="E719" s="125">
        <v>3551.7999999999997</v>
      </c>
      <c r="F719" s="138">
        <v>86</v>
      </c>
      <c r="G719" s="34"/>
      <c r="H719" s="34"/>
      <c r="I719" s="37"/>
      <c r="J719" s="47"/>
      <c r="K719" s="35"/>
      <c r="L719" s="35"/>
      <c r="M719" s="35"/>
      <c r="N719" s="35"/>
      <c r="O719" s="35"/>
    </row>
    <row r="720" spans="1:15" s="1" customFormat="1" x14ac:dyDescent="0.25">
      <c r="A720" s="94">
        <v>43707</v>
      </c>
      <c r="B720" s="94">
        <v>43707</v>
      </c>
      <c r="C720" s="95" t="s">
        <v>179</v>
      </c>
      <c r="D720" s="96" t="s">
        <v>2465</v>
      </c>
      <c r="E720" s="125">
        <v>789.69999999999993</v>
      </c>
      <c r="F720" s="138">
        <v>149</v>
      </c>
      <c r="G720" s="34"/>
      <c r="H720" s="34"/>
      <c r="I720" s="37"/>
      <c r="J720" s="47"/>
      <c r="K720" s="35"/>
      <c r="L720" s="35"/>
      <c r="M720" s="35"/>
      <c r="N720" s="35"/>
      <c r="O720" s="35"/>
    </row>
    <row r="721" spans="1:15" s="1" customFormat="1" x14ac:dyDescent="0.25">
      <c r="A721" s="94">
        <v>43707</v>
      </c>
      <c r="B721" s="94">
        <v>43707</v>
      </c>
      <c r="C721" s="95" t="s">
        <v>180</v>
      </c>
      <c r="D721" s="96" t="s">
        <v>2466</v>
      </c>
      <c r="E721" s="125">
        <v>1475</v>
      </c>
      <c r="F721" s="138">
        <v>1</v>
      </c>
      <c r="G721" s="34"/>
      <c r="H721" s="34"/>
      <c r="I721" s="37"/>
      <c r="J721" s="47"/>
      <c r="K721" s="35"/>
      <c r="L721" s="35"/>
      <c r="M721" s="35"/>
      <c r="N721" s="35"/>
      <c r="O721" s="35"/>
    </row>
    <row r="722" spans="1:15" s="1" customFormat="1" x14ac:dyDescent="0.25">
      <c r="A722" s="94">
        <v>43707</v>
      </c>
      <c r="B722" s="94">
        <v>43707</v>
      </c>
      <c r="C722" s="95" t="s">
        <v>181</v>
      </c>
      <c r="D722" s="96" t="s">
        <v>2467</v>
      </c>
      <c r="E722" s="125">
        <v>1900</v>
      </c>
      <c r="F722" s="138">
        <v>2</v>
      </c>
      <c r="G722" s="34"/>
      <c r="H722" s="34"/>
      <c r="I722" s="37"/>
      <c r="J722" s="47"/>
      <c r="K722" s="35"/>
      <c r="L722" s="35"/>
      <c r="M722" s="35"/>
      <c r="N722" s="35"/>
      <c r="O722" s="35"/>
    </row>
    <row r="723" spans="1:15" s="1" customFormat="1" x14ac:dyDescent="0.25">
      <c r="A723" s="94">
        <v>43707</v>
      </c>
      <c r="B723" s="94">
        <v>43707</v>
      </c>
      <c r="C723" s="95" t="s">
        <v>182</v>
      </c>
      <c r="D723" s="96" t="s">
        <v>1805</v>
      </c>
      <c r="E723" s="125">
        <v>590</v>
      </c>
      <c r="F723" s="138">
        <v>2</v>
      </c>
      <c r="G723" s="34"/>
      <c r="H723" s="34"/>
      <c r="I723" s="37"/>
      <c r="J723" s="47"/>
      <c r="K723" s="35"/>
      <c r="L723" s="35"/>
      <c r="M723" s="35"/>
      <c r="N723" s="35"/>
      <c r="O723" s="35"/>
    </row>
    <row r="724" spans="1:15" s="1" customFormat="1" x14ac:dyDescent="0.25">
      <c r="A724" s="94">
        <v>43707</v>
      </c>
      <c r="B724" s="94">
        <v>43707</v>
      </c>
      <c r="C724" s="95" t="s">
        <v>183</v>
      </c>
      <c r="D724" s="96" t="s">
        <v>1804</v>
      </c>
      <c r="E724" s="125">
        <v>1050</v>
      </c>
      <c r="F724" s="138">
        <v>5</v>
      </c>
      <c r="G724" s="34"/>
      <c r="H724" s="34"/>
      <c r="I724" s="37"/>
      <c r="J724" s="47"/>
      <c r="K724" s="35"/>
      <c r="L724" s="35"/>
      <c r="M724" s="35"/>
      <c r="N724" s="35"/>
      <c r="O724" s="35"/>
    </row>
    <row r="725" spans="1:15" s="1" customFormat="1" x14ac:dyDescent="0.25">
      <c r="A725" s="94">
        <v>43707</v>
      </c>
      <c r="B725" s="94">
        <v>43707</v>
      </c>
      <c r="C725" s="95" t="s">
        <v>184</v>
      </c>
      <c r="D725" s="96" t="s">
        <v>1803</v>
      </c>
      <c r="E725" s="125">
        <v>1665</v>
      </c>
      <c r="F725" s="138">
        <v>9</v>
      </c>
      <c r="G725" s="34"/>
      <c r="H725" s="34"/>
      <c r="I725" s="37"/>
      <c r="J725" s="47"/>
      <c r="K725" s="35"/>
      <c r="L725" s="35"/>
      <c r="M725" s="35"/>
      <c r="N725" s="35"/>
      <c r="O725" s="35"/>
    </row>
    <row r="726" spans="1:15" s="1" customFormat="1" x14ac:dyDescent="0.25">
      <c r="A726" s="94">
        <v>43707</v>
      </c>
      <c r="B726" s="94">
        <v>43707</v>
      </c>
      <c r="C726" s="95" t="s">
        <v>185</v>
      </c>
      <c r="D726" s="96" t="s">
        <v>953</v>
      </c>
      <c r="E726" s="125">
        <v>1876.1999999999998</v>
      </c>
      <c r="F726" s="138">
        <v>3</v>
      </c>
      <c r="G726" s="34"/>
      <c r="H726" s="34"/>
      <c r="I726" s="37"/>
      <c r="J726" s="47"/>
      <c r="K726" s="35"/>
      <c r="L726" s="35"/>
      <c r="M726" s="35"/>
      <c r="N726" s="35"/>
      <c r="O726" s="35"/>
    </row>
    <row r="727" spans="1:15" s="1" customFormat="1" x14ac:dyDescent="0.25">
      <c r="A727" s="94">
        <v>43707</v>
      </c>
      <c r="B727" s="94">
        <v>43707</v>
      </c>
      <c r="C727" s="95" t="s">
        <v>186</v>
      </c>
      <c r="D727" s="96" t="s">
        <v>1875</v>
      </c>
      <c r="E727" s="125">
        <v>80</v>
      </c>
      <c r="F727" s="138">
        <v>16</v>
      </c>
      <c r="G727" s="34"/>
      <c r="H727" s="34"/>
      <c r="I727" s="37"/>
      <c r="J727" s="47"/>
      <c r="K727" s="35"/>
      <c r="L727" s="35"/>
      <c r="M727" s="35"/>
      <c r="N727" s="35"/>
      <c r="O727" s="35"/>
    </row>
    <row r="728" spans="1:15" s="1" customFormat="1" x14ac:dyDescent="0.25">
      <c r="A728" s="94">
        <v>43707</v>
      </c>
      <c r="B728" s="94">
        <v>43707</v>
      </c>
      <c r="C728" s="95" t="s">
        <v>187</v>
      </c>
      <c r="D728" s="96" t="s">
        <v>1933</v>
      </c>
      <c r="E728" s="125">
        <v>3481</v>
      </c>
      <c r="F728" s="138">
        <v>50</v>
      </c>
      <c r="G728" s="34"/>
      <c r="H728" s="34"/>
      <c r="I728" s="37"/>
      <c r="J728" s="47"/>
      <c r="K728" s="35"/>
      <c r="L728" s="35"/>
      <c r="M728" s="35"/>
      <c r="N728" s="35"/>
      <c r="O728" s="35"/>
    </row>
    <row r="729" spans="1:15" s="1" customFormat="1" x14ac:dyDescent="0.25">
      <c r="A729" s="94">
        <v>43707</v>
      </c>
      <c r="B729" s="94">
        <v>43707</v>
      </c>
      <c r="C729" s="95" t="s">
        <v>188</v>
      </c>
      <c r="D729" s="96" t="s">
        <v>1516</v>
      </c>
      <c r="E729" s="125">
        <v>71176</v>
      </c>
      <c r="F729" s="138">
        <v>868</v>
      </c>
      <c r="G729" s="34"/>
      <c r="H729" s="34"/>
      <c r="I729" s="37"/>
      <c r="J729" s="47"/>
      <c r="K729" s="35"/>
      <c r="L729" s="35"/>
      <c r="M729" s="35"/>
      <c r="N729" s="35"/>
      <c r="O729" s="35"/>
    </row>
    <row r="730" spans="1:15" s="1" customFormat="1" x14ac:dyDescent="0.25">
      <c r="A730" s="94">
        <v>45478</v>
      </c>
      <c r="B730" s="94">
        <v>45478</v>
      </c>
      <c r="C730" s="95" t="s">
        <v>189</v>
      </c>
      <c r="D730" s="96" t="s">
        <v>2468</v>
      </c>
      <c r="E730" s="125">
        <v>102932.82</v>
      </c>
      <c r="F730" s="138">
        <v>529</v>
      </c>
      <c r="G730" s="34"/>
      <c r="H730" s="34"/>
      <c r="I730" s="37"/>
      <c r="J730" s="47"/>
      <c r="K730" s="35"/>
      <c r="L730" s="35"/>
      <c r="M730" s="35"/>
      <c r="N730" s="35"/>
      <c r="O730" s="35"/>
    </row>
    <row r="731" spans="1:15" s="1" customFormat="1" x14ac:dyDescent="0.25">
      <c r="A731" s="94">
        <v>43707</v>
      </c>
      <c r="B731" s="94">
        <v>43707</v>
      </c>
      <c r="C731" s="95" t="s">
        <v>190</v>
      </c>
      <c r="D731" s="96" t="s">
        <v>1855</v>
      </c>
      <c r="E731" s="125">
        <v>360</v>
      </c>
      <c r="F731" s="138">
        <v>1</v>
      </c>
      <c r="G731" s="34"/>
      <c r="H731" s="34"/>
      <c r="I731" s="37"/>
      <c r="J731" s="47"/>
      <c r="K731" s="35"/>
      <c r="L731" s="35"/>
      <c r="M731" s="35"/>
      <c r="N731" s="35"/>
      <c r="O731" s="35"/>
    </row>
    <row r="732" spans="1:15" s="1" customFormat="1" x14ac:dyDescent="0.25">
      <c r="A732" s="94">
        <v>43707</v>
      </c>
      <c r="B732" s="94">
        <v>43707</v>
      </c>
      <c r="C732" s="95" t="s">
        <v>191</v>
      </c>
      <c r="D732" s="96" t="s">
        <v>1855</v>
      </c>
      <c r="E732" s="125">
        <v>8280</v>
      </c>
      <c r="F732" s="138">
        <v>23</v>
      </c>
      <c r="G732" s="34"/>
      <c r="H732" s="34"/>
      <c r="I732" s="37"/>
      <c r="J732" s="47"/>
      <c r="K732" s="35"/>
      <c r="L732" s="35"/>
      <c r="M732" s="35"/>
      <c r="N732" s="35"/>
      <c r="O732" s="35"/>
    </row>
    <row r="733" spans="1:15" s="1" customFormat="1" x14ac:dyDescent="0.25">
      <c r="A733" s="94">
        <v>43707</v>
      </c>
      <c r="B733" s="94">
        <v>43707</v>
      </c>
      <c r="C733" s="95" t="s">
        <v>192</v>
      </c>
      <c r="D733" s="96" t="s">
        <v>1435</v>
      </c>
      <c r="E733" s="125">
        <v>422.51</v>
      </c>
      <c r="F733" s="138">
        <v>167</v>
      </c>
      <c r="G733" s="34"/>
      <c r="H733" s="34"/>
      <c r="I733" s="37"/>
      <c r="J733" s="47"/>
      <c r="K733" s="35"/>
      <c r="L733" s="35"/>
      <c r="M733" s="35"/>
      <c r="N733" s="35"/>
      <c r="O733" s="35"/>
    </row>
    <row r="734" spans="1:15" s="1" customFormat="1" x14ac:dyDescent="0.25">
      <c r="A734" s="94">
        <v>43707</v>
      </c>
      <c r="B734" s="94">
        <v>43707</v>
      </c>
      <c r="C734" s="95" t="s">
        <v>193</v>
      </c>
      <c r="D734" s="96" t="s">
        <v>1433</v>
      </c>
      <c r="E734" s="125">
        <v>88.55</v>
      </c>
      <c r="F734" s="138">
        <v>35</v>
      </c>
      <c r="G734" s="34"/>
      <c r="H734" s="34"/>
      <c r="I734" s="37"/>
      <c r="J734" s="47"/>
      <c r="K734" s="35"/>
      <c r="L734" s="35"/>
      <c r="M734" s="35"/>
      <c r="N734" s="35"/>
      <c r="O734" s="35"/>
    </row>
    <row r="735" spans="1:15" s="1" customFormat="1" x14ac:dyDescent="0.25">
      <c r="A735" s="94">
        <v>43707</v>
      </c>
      <c r="B735" s="94">
        <v>43707</v>
      </c>
      <c r="C735" s="95" t="s">
        <v>194</v>
      </c>
      <c r="D735" s="96" t="s">
        <v>1436</v>
      </c>
      <c r="E735" s="125">
        <v>5216.8599999999997</v>
      </c>
      <c r="F735" s="138">
        <v>2062</v>
      </c>
      <c r="G735" s="34"/>
      <c r="H735" s="34"/>
      <c r="I735" s="37"/>
      <c r="J735" s="47"/>
      <c r="K735" s="35"/>
      <c r="L735" s="35"/>
      <c r="M735" s="35"/>
      <c r="N735" s="35"/>
      <c r="O735" s="35"/>
    </row>
    <row r="736" spans="1:15" s="1" customFormat="1" x14ac:dyDescent="0.25">
      <c r="A736" s="94">
        <v>43707</v>
      </c>
      <c r="B736" s="94">
        <v>43707</v>
      </c>
      <c r="C736" s="95" t="s">
        <v>195</v>
      </c>
      <c r="D736" s="96" t="s">
        <v>1434</v>
      </c>
      <c r="E736" s="125">
        <v>2454.1</v>
      </c>
      <c r="F736" s="138">
        <v>970</v>
      </c>
      <c r="G736" s="34"/>
      <c r="H736" s="34"/>
      <c r="I736" s="37"/>
      <c r="J736" s="47"/>
      <c r="K736" s="35"/>
      <c r="L736" s="35"/>
      <c r="M736" s="35"/>
      <c r="N736" s="35"/>
      <c r="O736" s="35"/>
    </row>
    <row r="737" spans="1:15" s="1" customFormat="1" x14ac:dyDescent="0.25">
      <c r="A737" s="94">
        <v>45061</v>
      </c>
      <c r="B737" s="94">
        <v>45061</v>
      </c>
      <c r="C737" s="95" t="s">
        <v>196</v>
      </c>
      <c r="D737" s="96" t="s">
        <v>1934</v>
      </c>
      <c r="E737" s="125">
        <v>47577.599999999999</v>
      </c>
      <c r="F737" s="138">
        <v>112</v>
      </c>
      <c r="G737" s="34"/>
      <c r="H737" s="34"/>
      <c r="I737" s="37"/>
      <c r="J737" s="47"/>
      <c r="K737" s="35"/>
      <c r="L737" s="35"/>
      <c r="M737" s="35"/>
      <c r="N737" s="35"/>
      <c r="O737" s="35"/>
    </row>
    <row r="738" spans="1:15" s="1" customFormat="1" x14ac:dyDescent="0.25">
      <c r="A738" s="94">
        <v>45130</v>
      </c>
      <c r="B738" s="94">
        <v>45130</v>
      </c>
      <c r="C738" s="95" t="s">
        <v>197</v>
      </c>
      <c r="D738" s="96" t="s">
        <v>1934</v>
      </c>
      <c r="E738" s="125">
        <v>7434</v>
      </c>
      <c r="F738" s="138">
        <v>30</v>
      </c>
      <c r="G738" s="34"/>
      <c r="H738" s="34"/>
      <c r="I738" s="37"/>
      <c r="J738" s="47"/>
      <c r="K738" s="35"/>
      <c r="L738" s="35"/>
      <c r="M738" s="35"/>
      <c r="N738" s="35"/>
      <c r="O738" s="35"/>
    </row>
    <row r="739" spans="1:15" s="1" customFormat="1" x14ac:dyDescent="0.25">
      <c r="A739" s="94">
        <v>43707</v>
      </c>
      <c r="B739" s="94">
        <v>43707</v>
      </c>
      <c r="C739" s="95" t="s">
        <v>198</v>
      </c>
      <c r="D739" s="96" t="s">
        <v>1935</v>
      </c>
      <c r="E739" s="125">
        <v>330</v>
      </c>
      <c r="F739" s="138">
        <v>15</v>
      </c>
      <c r="G739" s="34"/>
      <c r="H739" s="34"/>
      <c r="I739" s="37"/>
      <c r="J739" s="47"/>
      <c r="K739" s="35"/>
      <c r="L739" s="35"/>
      <c r="M739" s="35"/>
      <c r="N739" s="35"/>
      <c r="O739" s="35"/>
    </row>
    <row r="740" spans="1:15" s="1" customFormat="1" x14ac:dyDescent="0.25">
      <c r="A740" s="94">
        <v>43707</v>
      </c>
      <c r="B740" s="94">
        <v>43707</v>
      </c>
      <c r="C740" s="95" t="s">
        <v>199</v>
      </c>
      <c r="D740" s="96" t="s">
        <v>1739</v>
      </c>
      <c r="E740" s="125">
        <v>18290</v>
      </c>
      <c r="F740" s="138">
        <v>5</v>
      </c>
      <c r="G740" s="34"/>
      <c r="H740" s="34"/>
      <c r="I740" s="37"/>
      <c r="J740" s="47"/>
      <c r="K740" s="35"/>
      <c r="L740" s="35"/>
      <c r="M740" s="35"/>
      <c r="N740" s="35"/>
      <c r="O740" s="35"/>
    </row>
    <row r="741" spans="1:15" s="1" customFormat="1" x14ac:dyDescent="0.25">
      <c r="A741" s="94">
        <v>43707</v>
      </c>
      <c r="B741" s="94">
        <v>43707</v>
      </c>
      <c r="C741" s="95" t="s">
        <v>200</v>
      </c>
      <c r="D741" s="96" t="s">
        <v>1737</v>
      </c>
      <c r="E741" s="125">
        <v>29264</v>
      </c>
      <c r="F741" s="138">
        <v>8</v>
      </c>
      <c r="G741" s="34"/>
      <c r="H741" s="34"/>
      <c r="I741" s="37"/>
      <c r="J741" s="47"/>
      <c r="K741" s="35"/>
      <c r="L741" s="35"/>
      <c r="M741" s="35"/>
      <c r="N741" s="35"/>
      <c r="O741" s="35"/>
    </row>
    <row r="742" spans="1:15" s="1" customFormat="1" x14ac:dyDescent="0.25">
      <c r="A742" s="94">
        <v>43707</v>
      </c>
      <c r="B742" s="94">
        <v>43707</v>
      </c>
      <c r="C742" s="95" t="s">
        <v>201</v>
      </c>
      <c r="D742" s="96" t="s">
        <v>1738</v>
      </c>
      <c r="E742" s="125">
        <v>32922</v>
      </c>
      <c r="F742" s="138">
        <v>9</v>
      </c>
      <c r="G742" s="34"/>
      <c r="H742" s="34"/>
      <c r="I742" s="37"/>
      <c r="J742" s="47"/>
      <c r="K742" s="35"/>
      <c r="L742" s="35"/>
      <c r="M742" s="35"/>
      <c r="N742" s="35"/>
      <c r="O742" s="35"/>
    </row>
    <row r="743" spans="1:15" s="1" customFormat="1" x14ac:dyDescent="0.25">
      <c r="A743" s="94">
        <v>43707</v>
      </c>
      <c r="B743" s="94">
        <v>43707</v>
      </c>
      <c r="C743" s="95" t="s">
        <v>202</v>
      </c>
      <c r="D743" s="96" t="s">
        <v>1736</v>
      </c>
      <c r="E743" s="125">
        <v>2596</v>
      </c>
      <c r="F743" s="138">
        <v>1</v>
      </c>
      <c r="G743" s="34"/>
      <c r="H743" s="34"/>
      <c r="I743" s="37"/>
      <c r="J743" s="47"/>
      <c r="K743" s="35"/>
      <c r="L743" s="35"/>
      <c r="M743" s="35"/>
      <c r="N743" s="35"/>
      <c r="O743" s="35"/>
    </row>
    <row r="744" spans="1:15" s="1" customFormat="1" x14ac:dyDescent="0.25">
      <c r="A744" s="94">
        <v>43707</v>
      </c>
      <c r="B744" s="94">
        <v>43707</v>
      </c>
      <c r="C744" s="95" t="s">
        <v>203</v>
      </c>
      <c r="D744" s="96" t="s">
        <v>1735</v>
      </c>
      <c r="E744" s="125">
        <v>6800</v>
      </c>
      <c r="F744" s="138">
        <v>2</v>
      </c>
      <c r="G744" s="34"/>
      <c r="H744" s="34"/>
      <c r="I744" s="37"/>
      <c r="J744" s="47"/>
      <c r="K744" s="35"/>
      <c r="L744" s="35"/>
      <c r="M744" s="35"/>
      <c r="N744" s="35"/>
      <c r="O744" s="35"/>
    </row>
    <row r="745" spans="1:15" s="1" customFormat="1" x14ac:dyDescent="0.25">
      <c r="A745" s="94">
        <v>43707</v>
      </c>
      <c r="B745" s="94">
        <v>43707</v>
      </c>
      <c r="C745" s="95" t="s">
        <v>204</v>
      </c>
      <c r="D745" s="96" t="s">
        <v>1740</v>
      </c>
      <c r="E745" s="125">
        <v>21063</v>
      </c>
      <c r="F745" s="138">
        <v>5</v>
      </c>
      <c r="G745" s="34"/>
      <c r="H745" s="34"/>
      <c r="I745" s="37"/>
      <c r="J745" s="47"/>
      <c r="K745" s="35"/>
      <c r="L745" s="35"/>
      <c r="M745" s="35"/>
      <c r="N745" s="35"/>
      <c r="O745" s="35"/>
    </row>
    <row r="746" spans="1:15" s="1" customFormat="1" x14ac:dyDescent="0.25">
      <c r="A746" s="94">
        <v>43707</v>
      </c>
      <c r="B746" s="94">
        <v>43707</v>
      </c>
      <c r="C746" s="95" t="s">
        <v>205</v>
      </c>
      <c r="D746" s="96" t="s">
        <v>1742</v>
      </c>
      <c r="E746" s="125">
        <v>33600</v>
      </c>
      <c r="F746" s="138">
        <v>7</v>
      </c>
      <c r="G746" s="34"/>
      <c r="H746" s="34"/>
      <c r="I746" s="37"/>
      <c r="J746" s="47"/>
      <c r="K746" s="35"/>
      <c r="L746" s="35"/>
      <c r="M746" s="35"/>
      <c r="N746" s="35"/>
      <c r="O746" s="35"/>
    </row>
    <row r="747" spans="1:15" s="1" customFormat="1" x14ac:dyDescent="0.25">
      <c r="A747" s="94">
        <v>45044</v>
      </c>
      <c r="B747" s="94">
        <v>45044</v>
      </c>
      <c r="C747" s="95" t="s">
        <v>206</v>
      </c>
      <c r="D747" s="96" t="s">
        <v>1748</v>
      </c>
      <c r="E747" s="125">
        <v>29865</v>
      </c>
      <c r="F747" s="138">
        <v>5</v>
      </c>
      <c r="G747" s="34"/>
      <c r="H747" s="34"/>
      <c r="I747" s="37"/>
      <c r="J747" s="47"/>
      <c r="K747" s="35"/>
      <c r="L747" s="35"/>
      <c r="M747" s="35"/>
      <c r="N747" s="35"/>
      <c r="O747" s="35"/>
    </row>
    <row r="748" spans="1:15" s="1" customFormat="1" x14ac:dyDescent="0.25">
      <c r="A748" s="94">
        <v>43707</v>
      </c>
      <c r="B748" s="94">
        <v>43707</v>
      </c>
      <c r="C748" s="95" t="s">
        <v>207</v>
      </c>
      <c r="D748" s="96" t="s">
        <v>1741</v>
      </c>
      <c r="E748" s="125">
        <v>19200</v>
      </c>
      <c r="F748" s="138">
        <v>4</v>
      </c>
      <c r="G748" s="34"/>
      <c r="H748" s="34"/>
      <c r="I748" s="37"/>
      <c r="J748" s="47"/>
      <c r="K748" s="35"/>
      <c r="L748" s="35"/>
      <c r="M748" s="35"/>
      <c r="N748" s="35"/>
      <c r="O748" s="35"/>
    </row>
    <row r="749" spans="1:15" s="1" customFormat="1" x14ac:dyDescent="0.25">
      <c r="A749" s="94">
        <v>43707</v>
      </c>
      <c r="B749" s="94">
        <v>43707</v>
      </c>
      <c r="C749" s="95" t="s">
        <v>208</v>
      </c>
      <c r="D749" s="96" t="s">
        <v>1749</v>
      </c>
      <c r="E749" s="125">
        <v>24000</v>
      </c>
      <c r="F749" s="138">
        <v>5</v>
      </c>
      <c r="G749" s="34"/>
      <c r="H749" s="34"/>
      <c r="I749" s="37"/>
      <c r="J749" s="47"/>
      <c r="K749" s="35"/>
      <c r="L749" s="35"/>
      <c r="M749" s="35"/>
      <c r="N749" s="35"/>
      <c r="O749" s="35"/>
    </row>
    <row r="750" spans="1:15" s="1" customFormat="1" x14ac:dyDescent="0.25">
      <c r="A750" s="94">
        <v>43707</v>
      </c>
      <c r="B750" s="94">
        <v>43707</v>
      </c>
      <c r="C750" s="95" t="s">
        <v>209</v>
      </c>
      <c r="D750" s="96" t="s">
        <v>1746</v>
      </c>
      <c r="E750" s="125">
        <v>15200</v>
      </c>
      <c r="F750" s="138">
        <v>4</v>
      </c>
      <c r="G750" s="34"/>
      <c r="H750" s="34"/>
      <c r="I750" s="37"/>
      <c r="J750" s="47"/>
      <c r="K750" s="35"/>
      <c r="L750" s="35"/>
      <c r="M750" s="35"/>
      <c r="N750" s="35"/>
      <c r="O750" s="35"/>
    </row>
    <row r="751" spans="1:15" s="1" customFormat="1" x14ac:dyDescent="0.25">
      <c r="A751" s="94">
        <v>43707</v>
      </c>
      <c r="B751" s="94">
        <v>43707</v>
      </c>
      <c r="C751" s="95" t="s">
        <v>210</v>
      </c>
      <c r="D751" s="96" t="s">
        <v>1747</v>
      </c>
      <c r="E751" s="125">
        <v>15200</v>
      </c>
      <c r="F751" s="138">
        <v>4</v>
      </c>
      <c r="G751" s="34"/>
      <c r="H751" s="34"/>
      <c r="I751" s="37"/>
      <c r="J751" s="47"/>
      <c r="K751" s="35"/>
      <c r="L751" s="35"/>
      <c r="M751" s="35"/>
      <c r="N751" s="35"/>
      <c r="O751" s="35"/>
    </row>
    <row r="752" spans="1:15" s="1" customFormat="1" x14ac:dyDescent="0.25">
      <c r="A752" s="94">
        <v>43707</v>
      </c>
      <c r="B752" s="94">
        <v>43707</v>
      </c>
      <c r="C752" s="95" t="s">
        <v>211</v>
      </c>
      <c r="D752" s="96" t="s">
        <v>1745</v>
      </c>
      <c r="E752" s="125">
        <v>15200</v>
      </c>
      <c r="F752" s="138">
        <v>4</v>
      </c>
      <c r="G752" s="34"/>
      <c r="H752" s="34"/>
      <c r="I752" s="37"/>
      <c r="J752" s="47"/>
      <c r="K752" s="35"/>
      <c r="L752" s="35"/>
      <c r="M752" s="35"/>
      <c r="N752" s="35"/>
      <c r="O752" s="35"/>
    </row>
    <row r="753" spans="1:15" s="1" customFormat="1" x14ac:dyDescent="0.25">
      <c r="A753" s="94">
        <v>43707</v>
      </c>
      <c r="B753" s="94">
        <v>43707</v>
      </c>
      <c r="C753" s="95" t="s">
        <v>212</v>
      </c>
      <c r="D753" s="96" t="s">
        <v>1744</v>
      </c>
      <c r="E753" s="125">
        <v>13600</v>
      </c>
      <c r="F753" s="138">
        <v>4</v>
      </c>
      <c r="G753" s="34"/>
      <c r="H753" s="34"/>
      <c r="I753" s="37"/>
      <c r="J753" s="47"/>
      <c r="K753" s="35"/>
      <c r="L753" s="35"/>
      <c r="M753" s="35"/>
      <c r="N753" s="35"/>
      <c r="O753" s="35"/>
    </row>
    <row r="754" spans="1:15" s="1" customFormat="1" x14ac:dyDescent="0.25">
      <c r="A754" s="94">
        <v>45044</v>
      </c>
      <c r="B754" s="94">
        <v>45044</v>
      </c>
      <c r="C754" s="95" t="s">
        <v>213</v>
      </c>
      <c r="D754" s="96" t="s">
        <v>943</v>
      </c>
      <c r="E754" s="125">
        <v>92482.5</v>
      </c>
      <c r="F754" s="138">
        <v>5</v>
      </c>
      <c r="G754" s="34"/>
      <c r="H754" s="34"/>
      <c r="I754" s="37"/>
      <c r="J754" s="47"/>
      <c r="K754" s="35"/>
      <c r="L754" s="35"/>
      <c r="M754" s="35"/>
      <c r="N754" s="35"/>
      <c r="O754" s="35"/>
    </row>
    <row r="755" spans="1:15" s="1" customFormat="1" x14ac:dyDescent="0.25">
      <c r="A755" s="94">
        <v>45044</v>
      </c>
      <c r="B755" s="94">
        <v>45044</v>
      </c>
      <c r="C755" s="95" t="s">
        <v>214</v>
      </c>
      <c r="D755" s="96" t="s">
        <v>1750</v>
      </c>
      <c r="E755" s="125">
        <v>29757.24</v>
      </c>
      <c r="F755" s="138">
        <v>2</v>
      </c>
      <c r="G755" s="34"/>
      <c r="H755" s="34"/>
      <c r="I755" s="37"/>
      <c r="J755" s="47"/>
      <c r="K755" s="35"/>
      <c r="L755" s="35"/>
      <c r="M755" s="35"/>
      <c r="N755" s="35"/>
      <c r="O755" s="35"/>
    </row>
    <row r="756" spans="1:15" s="1" customFormat="1" x14ac:dyDescent="0.25">
      <c r="A756" s="94">
        <v>45044</v>
      </c>
      <c r="B756" s="94">
        <v>45044</v>
      </c>
      <c r="C756" s="95" t="s">
        <v>215</v>
      </c>
      <c r="D756" s="96" t="s">
        <v>1751</v>
      </c>
      <c r="E756" s="125">
        <v>73986</v>
      </c>
      <c r="F756" s="138">
        <v>4</v>
      </c>
      <c r="G756" s="34"/>
      <c r="H756" s="34"/>
      <c r="I756" s="37"/>
      <c r="J756" s="47"/>
      <c r="K756" s="35"/>
      <c r="L756" s="35"/>
      <c r="M756" s="35"/>
      <c r="N756" s="35"/>
      <c r="O756" s="35"/>
    </row>
    <row r="757" spans="1:15" s="1" customFormat="1" x14ac:dyDescent="0.25">
      <c r="A757" s="94">
        <v>45044</v>
      </c>
      <c r="B757" s="94">
        <v>45044</v>
      </c>
      <c r="C757" s="95" t="s">
        <v>216</v>
      </c>
      <c r="D757" s="96" t="s">
        <v>1752</v>
      </c>
      <c r="E757" s="125">
        <v>92482.5</v>
      </c>
      <c r="F757" s="138">
        <v>5</v>
      </c>
      <c r="G757" s="34"/>
      <c r="H757" s="34"/>
      <c r="I757" s="37"/>
      <c r="J757" s="47"/>
      <c r="K757" s="35"/>
      <c r="L757" s="35"/>
      <c r="M757" s="35"/>
      <c r="N757" s="35"/>
      <c r="O757" s="35"/>
    </row>
    <row r="758" spans="1:15" s="1" customFormat="1" x14ac:dyDescent="0.25">
      <c r="A758" s="94">
        <v>45044</v>
      </c>
      <c r="B758" s="94">
        <v>45044</v>
      </c>
      <c r="C758" s="95" t="s">
        <v>217</v>
      </c>
      <c r="D758" s="96" t="s">
        <v>1812</v>
      </c>
      <c r="E758" s="125">
        <v>9300</v>
      </c>
      <c r="F758" s="138">
        <v>3</v>
      </c>
      <c r="G758" s="34"/>
      <c r="H758" s="34"/>
      <c r="I758" s="37"/>
      <c r="J758" s="47"/>
      <c r="K758" s="35"/>
      <c r="L758" s="35"/>
      <c r="M758" s="35"/>
      <c r="N758" s="35"/>
      <c r="O758" s="35"/>
    </row>
    <row r="759" spans="1:15" s="1" customFormat="1" x14ac:dyDescent="0.25">
      <c r="A759" s="94">
        <v>45044</v>
      </c>
      <c r="B759" s="94">
        <v>45044</v>
      </c>
      <c r="C759" s="95" t="s">
        <v>218</v>
      </c>
      <c r="D759" s="96" t="s">
        <v>1815</v>
      </c>
      <c r="E759" s="125">
        <v>10800</v>
      </c>
      <c r="F759" s="138">
        <v>3</v>
      </c>
      <c r="G759" s="34"/>
      <c r="H759" s="34"/>
      <c r="I759" s="37"/>
      <c r="J759" s="47"/>
      <c r="K759" s="35"/>
      <c r="L759" s="35"/>
      <c r="M759" s="35"/>
      <c r="N759" s="35"/>
      <c r="O759" s="35"/>
    </row>
    <row r="760" spans="1:15" s="1" customFormat="1" x14ac:dyDescent="0.25">
      <c r="A760" s="94">
        <v>45044</v>
      </c>
      <c r="B760" s="94">
        <v>45044</v>
      </c>
      <c r="C760" s="95" t="s">
        <v>219</v>
      </c>
      <c r="D760" s="96" t="s">
        <v>1813</v>
      </c>
      <c r="E760" s="125">
        <v>14400</v>
      </c>
      <c r="F760" s="138">
        <v>4</v>
      </c>
      <c r="G760" s="34"/>
      <c r="H760" s="34"/>
      <c r="I760" s="37"/>
      <c r="J760" s="47"/>
      <c r="K760" s="35"/>
      <c r="L760" s="35"/>
      <c r="M760" s="35"/>
      <c r="N760" s="35"/>
      <c r="O760" s="35"/>
    </row>
    <row r="761" spans="1:15" s="1" customFormat="1" x14ac:dyDescent="0.25">
      <c r="A761" s="94">
        <v>45044</v>
      </c>
      <c r="B761" s="94">
        <v>45044</v>
      </c>
      <c r="C761" s="95" t="s">
        <v>220</v>
      </c>
      <c r="D761" s="96" t="s">
        <v>1814</v>
      </c>
      <c r="E761" s="125">
        <v>14400</v>
      </c>
      <c r="F761" s="138">
        <v>4</v>
      </c>
      <c r="G761" s="34"/>
      <c r="H761" s="34"/>
      <c r="I761" s="37"/>
      <c r="J761" s="47"/>
      <c r="K761" s="35"/>
      <c r="L761" s="35"/>
      <c r="M761" s="35"/>
      <c r="N761" s="35"/>
      <c r="O761" s="35"/>
    </row>
    <row r="762" spans="1:15" s="1" customFormat="1" x14ac:dyDescent="0.25">
      <c r="A762" s="94">
        <v>43707</v>
      </c>
      <c r="B762" s="94">
        <v>43707</v>
      </c>
      <c r="C762" s="95" t="s">
        <v>221</v>
      </c>
      <c r="D762" s="96" t="s">
        <v>1816</v>
      </c>
      <c r="E762" s="125">
        <v>3600</v>
      </c>
      <c r="F762" s="138">
        <v>1</v>
      </c>
      <c r="G762" s="34"/>
      <c r="H762" s="34"/>
      <c r="I762" s="37"/>
      <c r="J762" s="47"/>
      <c r="K762" s="35"/>
      <c r="L762" s="35"/>
      <c r="M762" s="35"/>
      <c r="N762" s="35"/>
      <c r="O762" s="35"/>
    </row>
    <row r="763" spans="1:15" s="1" customFormat="1" x14ac:dyDescent="0.25">
      <c r="A763" s="94">
        <v>45044</v>
      </c>
      <c r="B763" s="94">
        <v>45044</v>
      </c>
      <c r="C763" s="95" t="s">
        <v>222</v>
      </c>
      <c r="D763" s="96" t="s">
        <v>1743</v>
      </c>
      <c r="E763" s="125">
        <v>20625</v>
      </c>
      <c r="F763" s="138">
        <v>3</v>
      </c>
      <c r="G763" s="34"/>
      <c r="H763" s="34"/>
      <c r="I763" s="37"/>
      <c r="J763" s="47"/>
      <c r="K763" s="35"/>
      <c r="L763" s="35"/>
      <c r="M763" s="35"/>
      <c r="N763" s="35"/>
      <c r="O763" s="35"/>
    </row>
    <row r="764" spans="1:15" s="1" customFormat="1" x14ac:dyDescent="0.25">
      <c r="A764" s="94">
        <v>44027</v>
      </c>
      <c r="B764" s="94">
        <v>44027</v>
      </c>
      <c r="C764" s="95" t="s">
        <v>223</v>
      </c>
      <c r="D764" s="96" t="s">
        <v>1887</v>
      </c>
      <c r="E764" s="125">
        <v>8631</v>
      </c>
      <c r="F764" s="138">
        <v>3</v>
      </c>
      <c r="G764" s="34"/>
      <c r="H764" s="34"/>
      <c r="I764" s="37"/>
      <c r="J764" s="47"/>
      <c r="K764" s="35"/>
      <c r="L764" s="35"/>
      <c r="M764" s="35"/>
      <c r="N764" s="35"/>
      <c r="O764" s="35"/>
    </row>
    <row r="765" spans="1:15" s="1" customFormat="1" x14ac:dyDescent="0.25">
      <c r="A765" s="94">
        <v>43707</v>
      </c>
      <c r="B765" s="94">
        <v>43707</v>
      </c>
      <c r="C765" s="95" t="s">
        <v>224</v>
      </c>
      <c r="D765" s="96" t="s">
        <v>1888</v>
      </c>
      <c r="E765" s="125">
        <v>5754</v>
      </c>
      <c r="F765" s="138">
        <v>2</v>
      </c>
      <c r="G765" s="34"/>
      <c r="H765" s="34"/>
      <c r="I765" s="37"/>
      <c r="J765" s="47"/>
      <c r="K765" s="35"/>
      <c r="L765" s="35"/>
      <c r="M765" s="35"/>
      <c r="N765" s="35"/>
      <c r="O765" s="35"/>
    </row>
    <row r="766" spans="1:15" s="1" customFormat="1" x14ac:dyDescent="0.25">
      <c r="A766" s="94">
        <v>45309</v>
      </c>
      <c r="B766" s="94">
        <v>45309</v>
      </c>
      <c r="C766" s="95" t="s">
        <v>225</v>
      </c>
      <c r="D766" s="96" t="s">
        <v>1889</v>
      </c>
      <c r="E766" s="125">
        <v>255011.55000000002</v>
      </c>
      <c r="F766" s="138">
        <v>15</v>
      </c>
      <c r="G766" s="34"/>
      <c r="H766" s="34"/>
      <c r="I766" s="37"/>
      <c r="J766" s="47"/>
      <c r="K766" s="35"/>
      <c r="L766" s="35"/>
      <c r="M766" s="35"/>
      <c r="N766" s="35"/>
      <c r="O766" s="35"/>
    </row>
    <row r="767" spans="1:15" s="1" customFormat="1" x14ac:dyDescent="0.25">
      <c r="A767" s="94">
        <v>45481</v>
      </c>
      <c r="B767" s="94">
        <v>45481</v>
      </c>
      <c r="C767" s="95" t="s">
        <v>226</v>
      </c>
      <c r="D767" s="96" t="s">
        <v>2469</v>
      </c>
      <c r="E767" s="125">
        <v>47070</v>
      </c>
      <c r="F767" s="138">
        <v>6</v>
      </c>
      <c r="G767" s="34"/>
      <c r="H767" s="34"/>
      <c r="I767" s="37"/>
      <c r="J767" s="47"/>
      <c r="K767" s="35"/>
      <c r="L767" s="35"/>
      <c r="M767" s="35"/>
      <c r="N767" s="35"/>
      <c r="O767" s="35"/>
    </row>
    <row r="768" spans="1:15" s="1" customFormat="1" x14ac:dyDescent="0.25">
      <c r="A768" s="94">
        <v>45481</v>
      </c>
      <c r="B768" s="94">
        <v>45481</v>
      </c>
      <c r="C768" s="95" t="s">
        <v>227</v>
      </c>
      <c r="D768" s="96" t="s">
        <v>2470</v>
      </c>
      <c r="E768" s="125">
        <v>41100</v>
      </c>
      <c r="F768" s="138">
        <v>6</v>
      </c>
      <c r="G768" s="34"/>
      <c r="H768" s="34"/>
      <c r="I768" s="37"/>
      <c r="J768" s="47"/>
      <c r="K768" s="35"/>
      <c r="L768" s="35"/>
      <c r="M768" s="35"/>
      <c r="N768" s="35"/>
      <c r="O768" s="35"/>
    </row>
    <row r="769" spans="1:15" s="1" customFormat="1" x14ac:dyDescent="0.25">
      <c r="A769" s="94">
        <v>45481</v>
      </c>
      <c r="B769" s="94">
        <v>45481</v>
      </c>
      <c r="C769" s="95" t="s">
        <v>228</v>
      </c>
      <c r="D769" s="96" t="s">
        <v>2471</v>
      </c>
      <c r="E769" s="125">
        <v>23385</v>
      </c>
      <c r="F769" s="138">
        <v>3</v>
      </c>
      <c r="G769" s="34"/>
      <c r="H769" s="34"/>
      <c r="I769" s="37"/>
      <c r="J769" s="47"/>
      <c r="K769" s="35"/>
      <c r="L769" s="35"/>
      <c r="M769" s="35"/>
      <c r="N769" s="35"/>
      <c r="O769" s="35"/>
    </row>
    <row r="770" spans="1:15" s="1" customFormat="1" x14ac:dyDescent="0.25">
      <c r="A770" s="94">
        <v>44743</v>
      </c>
      <c r="B770" s="94">
        <v>44743</v>
      </c>
      <c r="C770" s="95" t="s">
        <v>229</v>
      </c>
      <c r="D770" s="96" t="s">
        <v>1936</v>
      </c>
      <c r="E770" s="125">
        <v>3923.46</v>
      </c>
      <c r="F770" s="138">
        <v>18</v>
      </c>
      <c r="G770" s="34"/>
      <c r="H770" s="34"/>
      <c r="I770" s="37"/>
      <c r="J770" s="47"/>
      <c r="K770" s="35"/>
      <c r="L770" s="35"/>
      <c r="M770" s="35"/>
      <c r="N770" s="35"/>
      <c r="O770" s="35"/>
    </row>
    <row r="771" spans="1:15" s="1" customFormat="1" x14ac:dyDescent="0.25">
      <c r="A771" s="94">
        <v>45496</v>
      </c>
      <c r="B771" s="94">
        <v>45496</v>
      </c>
      <c r="C771" s="95" t="s">
        <v>230</v>
      </c>
      <c r="D771" s="96" t="s">
        <v>2472</v>
      </c>
      <c r="E771" s="125">
        <v>2271.5</v>
      </c>
      <c r="F771" s="138">
        <v>35</v>
      </c>
      <c r="G771" s="34"/>
      <c r="H771" s="34"/>
      <c r="I771" s="37"/>
      <c r="J771" s="47"/>
      <c r="K771" s="35"/>
      <c r="L771" s="35"/>
      <c r="M771" s="35"/>
      <c r="N771" s="35"/>
      <c r="O771" s="35"/>
    </row>
    <row r="772" spans="1:15" s="1" customFormat="1" x14ac:dyDescent="0.25">
      <c r="A772" s="94">
        <v>43707</v>
      </c>
      <c r="B772" s="94">
        <v>43707</v>
      </c>
      <c r="C772" s="95" t="s">
        <v>231</v>
      </c>
      <c r="D772" s="96" t="s">
        <v>1793</v>
      </c>
      <c r="E772" s="125">
        <v>2352</v>
      </c>
      <c r="F772" s="138">
        <v>800</v>
      </c>
      <c r="G772" s="34"/>
      <c r="H772" s="34"/>
      <c r="I772" s="37"/>
      <c r="J772" s="47"/>
      <c r="K772" s="35"/>
      <c r="L772" s="35"/>
      <c r="M772" s="35"/>
      <c r="N772" s="35"/>
      <c r="O772" s="35"/>
    </row>
    <row r="773" spans="1:15" s="1" customFormat="1" x14ac:dyDescent="0.25">
      <c r="A773" s="94">
        <v>44743</v>
      </c>
      <c r="B773" s="94">
        <v>44743</v>
      </c>
      <c r="C773" s="95" t="s">
        <v>232</v>
      </c>
      <c r="D773" s="96" t="s">
        <v>951</v>
      </c>
      <c r="E773" s="125">
        <v>7050.3</v>
      </c>
      <c r="F773" s="138">
        <v>213</v>
      </c>
      <c r="G773" s="34"/>
      <c r="H773" s="34"/>
      <c r="I773" s="37"/>
      <c r="J773" s="47"/>
      <c r="K773" s="35"/>
      <c r="L773" s="35"/>
      <c r="M773" s="35"/>
      <c r="N773" s="35"/>
      <c r="O773" s="35"/>
    </row>
    <row r="774" spans="1:15" s="1" customFormat="1" x14ac:dyDescent="0.25">
      <c r="A774" s="94">
        <v>43707</v>
      </c>
      <c r="B774" s="94">
        <v>43707</v>
      </c>
      <c r="C774" s="95" t="s">
        <v>54</v>
      </c>
      <c r="D774" s="96" t="s">
        <v>1781</v>
      </c>
      <c r="E774" s="125">
        <v>33.1</v>
      </c>
      <c r="F774" s="138">
        <v>1</v>
      </c>
      <c r="G774" s="34"/>
      <c r="H774" s="34"/>
      <c r="I774" s="37"/>
      <c r="J774" s="47"/>
      <c r="K774" s="35"/>
      <c r="L774" s="35"/>
      <c r="M774" s="35"/>
      <c r="N774" s="35"/>
      <c r="O774" s="35"/>
    </row>
    <row r="775" spans="1:15" s="1" customFormat="1" x14ac:dyDescent="0.25">
      <c r="A775" s="94">
        <v>43707</v>
      </c>
      <c r="B775" s="94">
        <v>43707</v>
      </c>
      <c r="C775" s="95" t="s">
        <v>233</v>
      </c>
      <c r="D775" s="96" t="s">
        <v>950</v>
      </c>
      <c r="E775" s="125">
        <v>1059.2</v>
      </c>
      <c r="F775" s="138">
        <v>32</v>
      </c>
      <c r="G775" s="34"/>
      <c r="H775" s="34"/>
      <c r="I775" s="37"/>
      <c r="J775" s="47"/>
      <c r="K775" s="35"/>
      <c r="L775" s="35"/>
      <c r="M775" s="35"/>
      <c r="N775" s="35"/>
      <c r="O775" s="35"/>
    </row>
    <row r="776" spans="1:15" s="1" customFormat="1" x14ac:dyDescent="0.25">
      <c r="A776" s="94">
        <v>43707</v>
      </c>
      <c r="B776" s="94">
        <v>43707</v>
      </c>
      <c r="C776" s="95" t="s">
        <v>234</v>
      </c>
      <c r="D776" s="96" t="s">
        <v>952</v>
      </c>
      <c r="E776" s="125">
        <v>99.300000000000011</v>
      </c>
      <c r="F776" s="138">
        <v>3</v>
      </c>
      <c r="G776" s="34"/>
      <c r="H776" s="34"/>
      <c r="I776" s="37"/>
      <c r="J776" s="47"/>
      <c r="K776" s="35"/>
      <c r="L776" s="35"/>
      <c r="M776" s="35"/>
      <c r="N776" s="35"/>
      <c r="O776" s="35"/>
    </row>
    <row r="777" spans="1:15" s="1" customFormat="1" x14ac:dyDescent="0.25">
      <c r="A777" s="94">
        <v>43707</v>
      </c>
      <c r="B777" s="94">
        <v>43707</v>
      </c>
      <c r="C777" s="95" t="s">
        <v>235</v>
      </c>
      <c r="D777" s="96" t="s">
        <v>1779</v>
      </c>
      <c r="E777" s="125">
        <v>231.70000000000002</v>
      </c>
      <c r="F777" s="138">
        <v>7</v>
      </c>
      <c r="G777" s="34"/>
      <c r="H777" s="34"/>
      <c r="I777" s="37"/>
      <c r="J777" s="47"/>
      <c r="K777" s="35"/>
      <c r="L777" s="35"/>
      <c r="M777" s="35"/>
      <c r="N777" s="35"/>
      <c r="O777" s="35"/>
    </row>
    <row r="778" spans="1:15" s="1" customFormat="1" x14ac:dyDescent="0.25">
      <c r="A778" s="94">
        <v>43707</v>
      </c>
      <c r="B778" s="94">
        <v>43707</v>
      </c>
      <c r="C778" s="95" t="s">
        <v>236</v>
      </c>
      <c r="D778" s="96" t="s">
        <v>952</v>
      </c>
      <c r="E778" s="125">
        <v>198.60000000000002</v>
      </c>
      <c r="F778" s="138">
        <v>6</v>
      </c>
      <c r="G778" s="34"/>
      <c r="H778" s="34"/>
      <c r="I778" s="37"/>
      <c r="J778" s="47"/>
      <c r="K778" s="35"/>
      <c r="L778" s="35"/>
      <c r="M778" s="35"/>
      <c r="N778" s="35"/>
      <c r="O778" s="35"/>
    </row>
    <row r="779" spans="1:15" s="1" customFormat="1" x14ac:dyDescent="0.25">
      <c r="A779" s="94">
        <v>43707</v>
      </c>
      <c r="B779" s="94">
        <v>43707</v>
      </c>
      <c r="C779" s="95" t="s">
        <v>237</v>
      </c>
      <c r="D779" s="96" t="s">
        <v>1780</v>
      </c>
      <c r="E779" s="125">
        <v>165.5</v>
      </c>
      <c r="F779" s="138">
        <v>5</v>
      </c>
      <c r="G779" s="34"/>
      <c r="H779" s="34"/>
      <c r="I779" s="37"/>
      <c r="J779" s="47"/>
      <c r="K779" s="35"/>
      <c r="L779" s="35"/>
      <c r="M779" s="35"/>
      <c r="N779" s="35"/>
      <c r="O779" s="35"/>
    </row>
    <row r="780" spans="1:15" s="1" customFormat="1" x14ac:dyDescent="0.25">
      <c r="A780" s="94">
        <v>43707</v>
      </c>
      <c r="B780" s="94">
        <v>43707</v>
      </c>
      <c r="C780" s="95" t="s">
        <v>238</v>
      </c>
      <c r="D780" s="96" t="s">
        <v>2473</v>
      </c>
      <c r="E780" s="125">
        <v>33.1</v>
      </c>
      <c r="F780" s="138">
        <v>1</v>
      </c>
      <c r="G780" s="34"/>
      <c r="H780" s="34"/>
      <c r="I780" s="37"/>
      <c r="J780" s="47"/>
      <c r="K780" s="35"/>
      <c r="L780" s="35"/>
      <c r="M780" s="35"/>
      <c r="N780" s="35"/>
      <c r="O780" s="35"/>
    </row>
    <row r="781" spans="1:15" s="1" customFormat="1" x14ac:dyDescent="0.25">
      <c r="A781" s="94">
        <v>43707</v>
      </c>
      <c r="B781" s="94">
        <v>43707</v>
      </c>
      <c r="C781" s="95" t="s">
        <v>239</v>
      </c>
      <c r="D781" s="96" t="s">
        <v>1778</v>
      </c>
      <c r="E781" s="125">
        <v>198.60000000000002</v>
      </c>
      <c r="F781" s="138">
        <v>6</v>
      </c>
      <c r="G781" s="34"/>
      <c r="H781" s="34"/>
      <c r="I781" s="37"/>
      <c r="J781" s="47"/>
      <c r="K781" s="35"/>
      <c r="L781" s="35"/>
      <c r="M781" s="35"/>
      <c r="N781" s="35"/>
      <c r="O781" s="35"/>
    </row>
    <row r="782" spans="1:15" s="1" customFormat="1" x14ac:dyDescent="0.25">
      <c r="A782" s="94">
        <v>45478</v>
      </c>
      <c r="B782" s="94">
        <v>45478</v>
      </c>
      <c r="C782" s="95" t="s">
        <v>240</v>
      </c>
      <c r="D782" s="96" t="s">
        <v>2474</v>
      </c>
      <c r="E782" s="125">
        <v>315</v>
      </c>
      <c r="F782" s="138">
        <v>45</v>
      </c>
      <c r="G782" s="34"/>
      <c r="H782" s="34"/>
      <c r="I782" s="37"/>
      <c r="J782" s="47"/>
      <c r="K782" s="35"/>
      <c r="L782" s="35"/>
      <c r="M782" s="35"/>
      <c r="N782" s="35"/>
      <c r="O782" s="35"/>
    </row>
    <row r="783" spans="1:15" s="1" customFormat="1" x14ac:dyDescent="0.25">
      <c r="A783" s="94">
        <v>45478</v>
      </c>
      <c r="B783" s="94">
        <v>45478</v>
      </c>
      <c r="C783" s="95" t="s">
        <v>241</v>
      </c>
      <c r="D783" s="96" t="s">
        <v>2475</v>
      </c>
      <c r="E783" s="125">
        <v>245</v>
      </c>
      <c r="F783" s="138">
        <v>35</v>
      </c>
      <c r="G783" s="34"/>
      <c r="H783" s="34"/>
      <c r="I783" s="37"/>
      <c r="J783" s="47"/>
      <c r="K783" s="35"/>
      <c r="L783" s="35"/>
      <c r="M783" s="35"/>
      <c r="N783" s="35"/>
      <c r="O783" s="35"/>
    </row>
    <row r="784" spans="1:15" s="1" customFormat="1" x14ac:dyDescent="0.25">
      <c r="A784" s="94">
        <v>45478</v>
      </c>
      <c r="B784" s="94">
        <v>45478</v>
      </c>
      <c r="C784" s="95" t="s">
        <v>242</v>
      </c>
      <c r="D784" s="96" t="s">
        <v>2476</v>
      </c>
      <c r="E784" s="125">
        <v>196</v>
      </c>
      <c r="F784" s="138">
        <v>28</v>
      </c>
      <c r="G784" s="34"/>
      <c r="H784" s="34"/>
      <c r="I784" s="37"/>
      <c r="J784" s="47"/>
      <c r="K784" s="35"/>
      <c r="L784" s="35"/>
      <c r="M784" s="35"/>
      <c r="N784" s="35"/>
      <c r="O784" s="35"/>
    </row>
    <row r="785" spans="1:15" s="1" customFormat="1" x14ac:dyDescent="0.25">
      <c r="A785" s="94">
        <v>45478</v>
      </c>
      <c r="B785" s="94">
        <v>45478</v>
      </c>
      <c r="C785" s="95" t="s">
        <v>243</v>
      </c>
      <c r="D785" s="96" t="s">
        <v>2477</v>
      </c>
      <c r="E785" s="125">
        <v>245</v>
      </c>
      <c r="F785" s="138">
        <v>35</v>
      </c>
      <c r="G785" s="34"/>
      <c r="H785" s="34"/>
      <c r="I785" s="37"/>
      <c r="J785" s="47"/>
      <c r="K785" s="35"/>
      <c r="L785" s="35"/>
      <c r="M785" s="35"/>
      <c r="N785" s="35"/>
      <c r="O785" s="35"/>
    </row>
    <row r="786" spans="1:15" s="1" customFormat="1" x14ac:dyDescent="0.25">
      <c r="A786" s="94">
        <v>43707</v>
      </c>
      <c r="B786" s="94">
        <v>43707</v>
      </c>
      <c r="C786" s="95" t="s">
        <v>244</v>
      </c>
      <c r="D786" s="96" t="s">
        <v>944</v>
      </c>
      <c r="E786" s="125">
        <v>4590</v>
      </c>
      <c r="F786" s="138">
        <v>6</v>
      </c>
      <c r="G786" s="34"/>
      <c r="H786" s="34"/>
      <c r="I786" s="37"/>
      <c r="J786" s="47"/>
      <c r="K786" s="35"/>
      <c r="L786" s="35"/>
      <c r="M786" s="35"/>
      <c r="N786" s="35"/>
      <c r="O786" s="35"/>
    </row>
    <row r="787" spans="1:15" s="1" customFormat="1" x14ac:dyDescent="0.25">
      <c r="A787" s="94">
        <v>43707</v>
      </c>
      <c r="B787" s="94">
        <v>43707</v>
      </c>
      <c r="C787" s="95" t="s">
        <v>245</v>
      </c>
      <c r="D787" s="96" t="s">
        <v>1754</v>
      </c>
      <c r="E787" s="125">
        <v>92</v>
      </c>
      <c r="F787" s="138">
        <v>4</v>
      </c>
      <c r="G787" s="34"/>
      <c r="H787" s="34"/>
      <c r="I787" s="37"/>
      <c r="J787" s="47"/>
      <c r="K787" s="35"/>
      <c r="L787" s="35"/>
      <c r="M787" s="35"/>
      <c r="N787" s="35"/>
      <c r="O787" s="35"/>
    </row>
    <row r="788" spans="1:15" s="1" customFormat="1" x14ac:dyDescent="0.25">
      <c r="A788" s="94">
        <v>43707</v>
      </c>
      <c r="B788" s="94">
        <v>43707</v>
      </c>
      <c r="C788" s="95" t="s">
        <v>246</v>
      </c>
      <c r="D788" s="96" t="s">
        <v>946</v>
      </c>
      <c r="E788" s="125">
        <v>37125</v>
      </c>
      <c r="F788" s="138">
        <v>225</v>
      </c>
      <c r="G788" s="34"/>
      <c r="H788" s="34"/>
      <c r="I788" s="37"/>
      <c r="J788" s="47"/>
      <c r="K788" s="35"/>
      <c r="L788" s="35"/>
      <c r="M788" s="35"/>
      <c r="N788" s="35"/>
      <c r="O788" s="35"/>
    </row>
    <row r="789" spans="1:15" s="1" customFormat="1" x14ac:dyDescent="0.25">
      <c r="A789" s="94">
        <v>43707</v>
      </c>
      <c r="B789" s="94">
        <v>43707</v>
      </c>
      <c r="C789" s="95" t="s">
        <v>247</v>
      </c>
      <c r="D789" s="96" t="s">
        <v>947</v>
      </c>
      <c r="E789" s="125">
        <v>74.339999999999989</v>
      </c>
      <c r="F789" s="138">
        <v>14</v>
      </c>
      <c r="G789" s="34"/>
      <c r="H789" s="34"/>
      <c r="I789" s="37"/>
      <c r="J789" s="47"/>
      <c r="K789" s="35"/>
      <c r="L789" s="35"/>
      <c r="M789" s="35"/>
      <c r="N789" s="35"/>
      <c r="O789" s="35"/>
    </row>
    <row r="790" spans="1:15" s="1" customFormat="1" x14ac:dyDescent="0.25">
      <c r="A790" s="94">
        <v>43707</v>
      </c>
      <c r="B790" s="94">
        <v>43707</v>
      </c>
      <c r="C790" s="95" t="s">
        <v>248</v>
      </c>
      <c r="D790" s="96" t="s">
        <v>1864</v>
      </c>
      <c r="E790" s="125">
        <v>1746.4</v>
      </c>
      <c r="F790" s="138">
        <v>1</v>
      </c>
      <c r="G790" s="34"/>
      <c r="H790" s="34"/>
      <c r="I790" s="37"/>
      <c r="J790" s="47"/>
      <c r="K790" s="35"/>
      <c r="L790" s="35"/>
      <c r="M790" s="35"/>
      <c r="N790" s="35"/>
      <c r="O790" s="35"/>
    </row>
    <row r="791" spans="1:15" s="1" customFormat="1" x14ac:dyDescent="0.25">
      <c r="A791" s="94">
        <v>43707</v>
      </c>
      <c r="B791" s="94">
        <v>43707</v>
      </c>
      <c r="C791" s="95" t="s">
        <v>249</v>
      </c>
      <c r="D791" s="96" t="s">
        <v>1866</v>
      </c>
      <c r="E791" s="125">
        <v>1746.4</v>
      </c>
      <c r="F791" s="138">
        <v>1</v>
      </c>
      <c r="G791" s="34"/>
      <c r="H791" s="34"/>
      <c r="I791" s="37"/>
      <c r="J791" s="47"/>
      <c r="K791" s="35"/>
      <c r="L791" s="35"/>
      <c r="M791" s="35"/>
      <c r="N791" s="35"/>
      <c r="O791" s="35"/>
    </row>
    <row r="792" spans="1:15" s="1" customFormat="1" x14ac:dyDescent="0.25">
      <c r="A792" s="94">
        <v>43707</v>
      </c>
      <c r="B792" s="94">
        <v>43707</v>
      </c>
      <c r="C792" s="95" t="s">
        <v>250</v>
      </c>
      <c r="D792" s="96" t="s">
        <v>1866</v>
      </c>
      <c r="E792" s="125">
        <v>1746.4</v>
      </c>
      <c r="F792" s="138">
        <v>1</v>
      </c>
      <c r="G792" s="34"/>
      <c r="H792" s="34"/>
      <c r="I792" s="37"/>
      <c r="J792" s="47"/>
      <c r="K792" s="35"/>
      <c r="L792" s="35"/>
      <c r="M792" s="35"/>
      <c r="N792" s="35"/>
      <c r="O792" s="35"/>
    </row>
    <row r="793" spans="1:15" s="1" customFormat="1" x14ac:dyDescent="0.25">
      <c r="A793" s="94">
        <v>43707</v>
      </c>
      <c r="B793" s="94">
        <v>43707</v>
      </c>
      <c r="C793" s="95" t="s">
        <v>251</v>
      </c>
      <c r="D793" s="96" t="s">
        <v>1867</v>
      </c>
      <c r="E793" s="125">
        <v>1746.4</v>
      </c>
      <c r="F793" s="138">
        <v>1</v>
      </c>
      <c r="G793" s="34"/>
      <c r="H793" s="34"/>
      <c r="I793" s="37"/>
      <c r="J793" s="47"/>
      <c r="K793" s="35"/>
      <c r="L793" s="35"/>
      <c r="M793" s="35"/>
      <c r="N793" s="35"/>
      <c r="O793" s="35"/>
    </row>
    <row r="794" spans="1:15" s="1" customFormat="1" x14ac:dyDescent="0.25">
      <c r="A794" s="94">
        <v>43707</v>
      </c>
      <c r="B794" s="94">
        <v>43707</v>
      </c>
      <c r="C794" s="95" t="s">
        <v>252</v>
      </c>
      <c r="D794" s="96" t="s">
        <v>956</v>
      </c>
      <c r="E794" s="125">
        <v>3400</v>
      </c>
      <c r="F794" s="138">
        <v>2</v>
      </c>
      <c r="G794" s="34"/>
      <c r="H794" s="34"/>
      <c r="I794" s="37"/>
      <c r="J794" s="47"/>
      <c r="K794" s="35"/>
      <c r="L794" s="35"/>
      <c r="M794" s="35"/>
      <c r="N794" s="35"/>
      <c r="O794" s="35"/>
    </row>
    <row r="795" spans="1:15" s="1" customFormat="1" x14ac:dyDescent="0.25">
      <c r="A795" s="94">
        <v>43707</v>
      </c>
      <c r="B795" s="94">
        <v>43707</v>
      </c>
      <c r="C795" s="95" t="s">
        <v>253</v>
      </c>
      <c r="D795" s="96" t="s">
        <v>957</v>
      </c>
      <c r="E795" s="125">
        <v>200</v>
      </c>
      <c r="F795" s="138">
        <v>1</v>
      </c>
      <c r="G795" s="34"/>
      <c r="H795" s="34"/>
      <c r="I795" s="37"/>
      <c r="J795" s="47"/>
      <c r="K795" s="35"/>
      <c r="L795" s="35"/>
      <c r="M795" s="35"/>
      <c r="N795" s="35"/>
      <c r="O795" s="35"/>
    </row>
    <row r="796" spans="1:15" s="1" customFormat="1" x14ac:dyDescent="0.25">
      <c r="A796" s="94">
        <v>43707</v>
      </c>
      <c r="B796" s="94">
        <v>43707</v>
      </c>
      <c r="C796" s="95" t="s">
        <v>254</v>
      </c>
      <c r="D796" s="96" t="s">
        <v>1868</v>
      </c>
      <c r="E796" s="125">
        <v>9735</v>
      </c>
      <c r="F796" s="138">
        <v>3</v>
      </c>
      <c r="G796" s="34"/>
      <c r="H796" s="34"/>
      <c r="I796" s="37"/>
      <c r="J796" s="47"/>
      <c r="K796" s="35"/>
      <c r="L796" s="35"/>
      <c r="M796" s="35"/>
      <c r="N796" s="35"/>
      <c r="O796" s="35"/>
    </row>
    <row r="797" spans="1:15" s="1" customFormat="1" x14ac:dyDescent="0.25">
      <c r="A797" s="94">
        <v>43707</v>
      </c>
      <c r="B797" s="94">
        <v>43707</v>
      </c>
      <c r="C797" s="95" t="s">
        <v>255</v>
      </c>
      <c r="D797" s="96" t="s">
        <v>1865</v>
      </c>
      <c r="E797" s="125">
        <v>3000</v>
      </c>
      <c r="F797" s="138">
        <v>2</v>
      </c>
      <c r="G797" s="34"/>
      <c r="H797" s="34"/>
      <c r="I797" s="37"/>
      <c r="J797" s="47"/>
      <c r="K797" s="35"/>
      <c r="L797" s="35"/>
      <c r="M797" s="35"/>
      <c r="N797" s="35"/>
      <c r="O797" s="35"/>
    </row>
    <row r="798" spans="1:15" s="1" customFormat="1" x14ac:dyDescent="0.25">
      <c r="A798" s="94">
        <v>43707</v>
      </c>
      <c r="B798" s="94">
        <v>43707</v>
      </c>
      <c r="C798" s="95" t="s">
        <v>256</v>
      </c>
      <c r="D798" s="96" t="s">
        <v>968</v>
      </c>
      <c r="E798" s="125">
        <v>4000</v>
      </c>
      <c r="F798" s="138">
        <v>2</v>
      </c>
      <c r="G798" s="34"/>
      <c r="H798" s="34"/>
      <c r="I798" s="37"/>
      <c r="J798" s="47"/>
      <c r="K798" s="35"/>
      <c r="L798" s="35"/>
      <c r="M798" s="35"/>
      <c r="N798" s="35"/>
      <c r="O798" s="35"/>
    </row>
    <row r="799" spans="1:15" s="1" customFormat="1" x14ac:dyDescent="0.25">
      <c r="A799" s="94">
        <v>43707</v>
      </c>
      <c r="B799" s="94">
        <v>43707</v>
      </c>
      <c r="C799" s="95" t="s">
        <v>257</v>
      </c>
      <c r="D799" s="96" t="s">
        <v>945</v>
      </c>
      <c r="E799" s="125">
        <v>700</v>
      </c>
      <c r="F799" s="138">
        <v>1</v>
      </c>
      <c r="G799" s="34"/>
      <c r="H799" s="34"/>
      <c r="I799" s="37"/>
      <c r="J799" s="47"/>
      <c r="K799" s="35"/>
      <c r="L799" s="35"/>
      <c r="M799" s="35"/>
      <c r="N799" s="35"/>
      <c r="O799" s="35"/>
    </row>
    <row r="800" spans="1:15" s="1" customFormat="1" x14ac:dyDescent="0.25">
      <c r="A800" s="94">
        <v>43707</v>
      </c>
      <c r="B800" s="94">
        <v>43707</v>
      </c>
      <c r="C800" s="95" t="s">
        <v>258</v>
      </c>
      <c r="D800" s="96" t="s">
        <v>1771</v>
      </c>
      <c r="E800" s="125">
        <v>350</v>
      </c>
      <c r="F800" s="138">
        <v>1</v>
      </c>
      <c r="G800" s="34"/>
      <c r="H800" s="34"/>
      <c r="I800" s="37"/>
      <c r="J800" s="47"/>
      <c r="K800" s="35"/>
      <c r="L800" s="35"/>
      <c r="M800" s="35"/>
      <c r="N800" s="35"/>
      <c r="O800" s="35"/>
    </row>
    <row r="801" spans="1:15" s="1" customFormat="1" x14ac:dyDescent="0.25">
      <c r="A801" s="94">
        <v>43707</v>
      </c>
      <c r="B801" s="94">
        <v>43707</v>
      </c>
      <c r="C801" s="95" t="s">
        <v>259</v>
      </c>
      <c r="D801" s="96" t="s">
        <v>1770</v>
      </c>
      <c r="E801" s="125">
        <v>70</v>
      </c>
      <c r="F801" s="138">
        <v>1</v>
      </c>
      <c r="G801" s="34"/>
      <c r="H801" s="34"/>
      <c r="I801" s="37"/>
      <c r="J801" s="47"/>
      <c r="K801" s="35"/>
      <c r="L801" s="35"/>
      <c r="M801" s="35"/>
      <c r="N801" s="35"/>
      <c r="O801" s="35"/>
    </row>
    <row r="802" spans="1:15" s="1" customFormat="1" x14ac:dyDescent="0.25">
      <c r="A802" s="94">
        <v>44021</v>
      </c>
      <c r="B802" s="94">
        <v>44021</v>
      </c>
      <c r="C802" s="95" t="s">
        <v>260</v>
      </c>
      <c r="D802" s="96" t="s">
        <v>1885</v>
      </c>
      <c r="E802" s="125">
        <v>350</v>
      </c>
      <c r="F802" s="138">
        <v>1</v>
      </c>
      <c r="G802" s="34"/>
      <c r="H802" s="34"/>
      <c r="I802" s="37"/>
      <c r="J802" s="47"/>
      <c r="K802" s="35"/>
      <c r="L802" s="35"/>
      <c r="M802" s="35"/>
      <c r="N802" s="35"/>
      <c r="O802" s="35"/>
    </row>
    <row r="803" spans="1:15" s="1" customFormat="1" x14ac:dyDescent="0.25">
      <c r="A803" s="94">
        <v>43707</v>
      </c>
      <c r="B803" s="94">
        <v>43707</v>
      </c>
      <c r="C803" s="95" t="s">
        <v>261</v>
      </c>
      <c r="D803" s="96" t="s">
        <v>1846</v>
      </c>
      <c r="E803" s="125">
        <v>100</v>
      </c>
      <c r="F803" s="138">
        <v>1</v>
      </c>
      <c r="G803" s="34"/>
      <c r="H803" s="34"/>
      <c r="I803" s="37"/>
      <c r="J803" s="47"/>
      <c r="K803" s="35"/>
      <c r="L803" s="35"/>
      <c r="M803" s="35"/>
      <c r="N803" s="35"/>
      <c r="O803" s="35"/>
    </row>
    <row r="804" spans="1:15" s="1" customFormat="1" x14ac:dyDescent="0.25">
      <c r="A804" s="94">
        <v>43707</v>
      </c>
      <c r="B804" s="94">
        <v>43707</v>
      </c>
      <c r="C804" s="95" t="s">
        <v>262</v>
      </c>
      <c r="D804" s="96" t="s">
        <v>1798</v>
      </c>
      <c r="E804" s="125">
        <v>475</v>
      </c>
      <c r="F804" s="138">
        <v>1</v>
      </c>
      <c r="G804" s="34"/>
      <c r="H804" s="34"/>
      <c r="I804" s="37"/>
      <c r="J804" s="47"/>
      <c r="K804" s="35"/>
      <c r="L804" s="35"/>
      <c r="M804" s="35"/>
      <c r="N804" s="35"/>
      <c r="O804" s="35"/>
    </row>
    <row r="805" spans="1:15" s="1" customFormat="1" x14ac:dyDescent="0.25">
      <c r="A805" s="94">
        <v>43707</v>
      </c>
      <c r="B805" s="94">
        <v>43707</v>
      </c>
      <c r="C805" s="95" t="s">
        <v>263</v>
      </c>
      <c r="D805" s="96" t="s">
        <v>1817</v>
      </c>
      <c r="E805" s="125">
        <v>950</v>
      </c>
      <c r="F805" s="138">
        <v>2</v>
      </c>
      <c r="G805" s="34"/>
      <c r="H805" s="34"/>
      <c r="I805" s="37"/>
      <c r="J805" s="47"/>
      <c r="K805" s="35"/>
      <c r="L805" s="35"/>
      <c r="M805" s="35"/>
      <c r="N805" s="35"/>
      <c r="O805" s="35"/>
    </row>
    <row r="806" spans="1:15" s="1" customFormat="1" x14ac:dyDescent="0.25">
      <c r="A806" s="94">
        <v>43707</v>
      </c>
      <c r="B806" s="94">
        <v>43707</v>
      </c>
      <c r="C806" s="95" t="s">
        <v>264</v>
      </c>
      <c r="D806" s="96" t="s">
        <v>1437</v>
      </c>
      <c r="E806" s="125">
        <v>3800</v>
      </c>
      <c r="F806" s="138">
        <v>8</v>
      </c>
      <c r="G806" s="34"/>
      <c r="H806" s="34"/>
      <c r="I806" s="37"/>
      <c r="J806" s="47"/>
      <c r="K806" s="35"/>
      <c r="L806" s="35"/>
      <c r="M806" s="35"/>
      <c r="N806" s="35"/>
      <c r="O806" s="35"/>
    </row>
    <row r="807" spans="1:15" s="1" customFormat="1" x14ac:dyDescent="0.25">
      <c r="A807" s="94">
        <v>43707</v>
      </c>
      <c r="B807" s="94">
        <v>43707</v>
      </c>
      <c r="C807" s="95" t="s">
        <v>265</v>
      </c>
      <c r="D807" s="96" t="s">
        <v>1819</v>
      </c>
      <c r="E807" s="125">
        <v>3800</v>
      </c>
      <c r="F807" s="138">
        <v>8</v>
      </c>
      <c r="G807" s="34"/>
      <c r="H807" s="34"/>
      <c r="I807" s="37"/>
      <c r="J807" s="47"/>
      <c r="K807" s="35"/>
      <c r="L807" s="35"/>
      <c r="M807" s="35"/>
      <c r="N807" s="35"/>
      <c r="O807" s="35"/>
    </row>
    <row r="808" spans="1:15" s="1" customFormat="1" x14ac:dyDescent="0.25">
      <c r="A808" s="94">
        <v>43707</v>
      </c>
      <c r="B808" s="94">
        <v>43707</v>
      </c>
      <c r="C808" s="95" t="s">
        <v>266</v>
      </c>
      <c r="D808" s="96" t="s">
        <v>1819</v>
      </c>
      <c r="E808" s="125">
        <v>950</v>
      </c>
      <c r="F808" s="138">
        <v>2</v>
      </c>
      <c r="G808" s="34"/>
      <c r="H808" s="34"/>
      <c r="I808" s="37"/>
      <c r="J808" s="47"/>
      <c r="K808" s="35"/>
      <c r="L808" s="35"/>
      <c r="M808" s="35"/>
      <c r="N808" s="35"/>
      <c r="O808" s="35"/>
    </row>
    <row r="809" spans="1:15" s="1" customFormat="1" x14ac:dyDescent="0.25">
      <c r="A809" s="94">
        <v>43707</v>
      </c>
      <c r="B809" s="94">
        <v>43707</v>
      </c>
      <c r="C809" s="95" t="s">
        <v>267</v>
      </c>
      <c r="D809" s="96" t="s">
        <v>1432</v>
      </c>
      <c r="E809" s="125">
        <v>1050</v>
      </c>
      <c r="F809" s="138">
        <v>3</v>
      </c>
      <c r="G809" s="34"/>
      <c r="H809" s="34"/>
      <c r="I809" s="37"/>
      <c r="J809" s="47"/>
      <c r="K809" s="35"/>
      <c r="L809" s="35"/>
      <c r="M809" s="35"/>
      <c r="N809" s="35"/>
      <c r="O809" s="35"/>
    </row>
    <row r="810" spans="1:15" s="1" customFormat="1" x14ac:dyDescent="0.25">
      <c r="A810" s="94">
        <v>43707</v>
      </c>
      <c r="B810" s="94">
        <v>43707</v>
      </c>
      <c r="C810" s="95" t="s">
        <v>268</v>
      </c>
      <c r="D810" s="96" t="s">
        <v>1438</v>
      </c>
      <c r="E810" s="125">
        <v>350</v>
      </c>
      <c r="F810" s="138">
        <v>1</v>
      </c>
      <c r="G810" s="34"/>
      <c r="H810" s="34"/>
      <c r="I810" s="37"/>
      <c r="J810" s="47"/>
      <c r="K810" s="35"/>
      <c r="L810" s="35"/>
      <c r="M810" s="35"/>
      <c r="N810" s="35"/>
      <c r="O810" s="35"/>
    </row>
    <row r="811" spans="1:15" s="1" customFormat="1" x14ac:dyDescent="0.25">
      <c r="A811" s="94">
        <v>43707</v>
      </c>
      <c r="B811" s="94">
        <v>43707</v>
      </c>
      <c r="C811" s="95" t="s">
        <v>269</v>
      </c>
      <c r="D811" s="96" t="s">
        <v>954</v>
      </c>
      <c r="E811" s="125">
        <v>585</v>
      </c>
      <c r="F811" s="138">
        <v>1</v>
      </c>
      <c r="G811" s="34"/>
      <c r="H811" s="34"/>
      <c r="I811" s="37"/>
      <c r="J811" s="47"/>
      <c r="K811" s="35"/>
      <c r="L811" s="35"/>
      <c r="M811" s="35"/>
      <c r="N811" s="35"/>
      <c r="O811" s="35"/>
    </row>
    <row r="812" spans="1:15" s="1" customFormat="1" x14ac:dyDescent="0.25">
      <c r="A812" s="94">
        <v>43707</v>
      </c>
      <c r="B812" s="94">
        <v>43707</v>
      </c>
      <c r="C812" s="95" t="s">
        <v>270</v>
      </c>
      <c r="D812" s="96" t="s">
        <v>1818</v>
      </c>
      <c r="E812" s="125">
        <v>350</v>
      </c>
      <c r="F812" s="138">
        <v>1</v>
      </c>
      <c r="G812" s="34"/>
      <c r="H812" s="34"/>
      <c r="I812" s="37"/>
      <c r="J812" s="47"/>
      <c r="K812" s="35"/>
      <c r="L812" s="35"/>
      <c r="M812" s="35"/>
      <c r="N812" s="35"/>
      <c r="O812" s="35"/>
    </row>
    <row r="813" spans="1:15" s="1" customFormat="1" x14ac:dyDescent="0.25">
      <c r="A813" s="94">
        <v>43707</v>
      </c>
      <c r="B813" s="94">
        <v>43707</v>
      </c>
      <c r="C813" s="95" t="s">
        <v>271</v>
      </c>
      <c r="D813" s="96" t="s">
        <v>1444</v>
      </c>
      <c r="E813" s="125">
        <v>200</v>
      </c>
      <c r="F813" s="138">
        <v>4</v>
      </c>
      <c r="G813" s="34"/>
      <c r="H813" s="34"/>
      <c r="I813" s="37"/>
      <c r="J813" s="47"/>
      <c r="K813" s="35"/>
      <c r="L813" s="35"/>
      <c r="M813" s="35"/>
      <c r="N813" s="35"/>
      <c r="O813" s="35"/>
    </row>
    <row r="814" spans="1:15" s="1" customFormat="1" x14ac:dyDescent="0.25">
      <c r="A814" s="94">
        <v>43707</v>
      </c>
      <c r="B814" s="94">
        <v>43707</v>
      </c>
      <c r="C814" s="95" t="s">
        <v>272</v>
      </c>
      <c r="D814" s="96" t="s">
        <v>1441</v>
      </c>
      <c r="E814" s="125">
        <v>250</v>
      </c>
      <c r="F814" s="138">
        <v>1</v>
      </c>
      <c r="G814" s="34"/>
      <c r="H814" s="34"/>
      <c r="I814" s="37"/>
      <c r="J814" s="47"/>
      <c r="K814" s="35"/>
      <c r="L814" s="35"/>
      <c r="M814" s="35"/>
      <c r="N814" s="35"/>
      <c r="O814" s="35"/>
    </row>
    <row r="815" spans="1:15" s="1" customFormat="1" x14ac:dyDescent="0.25">
      <c r="A815" s="94">
        <v>43707</v>
      </c>
      <c r="B815" s="94">
        <v>43707</v>
      </c>
      <c r="C815" s="95" t="s">
        <v>273</v>
      </c>
      <c r="D815" s="96" t="s">
        <v>1439</v>
      </c>
      <c r="E815" s="125">
        <v>300</v>
      </c>
      <c r="F815" s="138">
        <v>3</v>
      </c>
      <c r="G815" s="34"/>
      <c r="H815" s="34"/>
      <c r="I815" s="37"/>
      <c r="J815" s="47"/>
      <c r="K815" s="35"/>
      <c r="L815" s="35"/>
      <c r="M815" s="35"/>
      <c r="N815" s="35"/>
      <c r="O815" s="35"/>
    </row>
    <row r="816" spans="1:15" s="1" customFormat="1" x14ac:dyDescent="0.25">
      <c r="A816" s="94">
        <v>43707</v>
      </c>
      <c r="B816" s="94">
        <v>43707</v>
      </c>
      <c r="C816" s="95" t="s">
        <v>274</v>
      </c>
      <c r="D816" s="96" t="s">
        <v>1808</v>
      </c>
      <c r="E816" s="125">
        <v>950</v>
      </c>
      <c r="F816" s="138">
        <v>2</v>
      </c>
      <c r="G816" s="34"/>
      <c r="H816" s="34"/>
      <c r="I816" s="37"/>
      <c r="J816" s="47"/>
      <c r="K816" s="35"/>
      <c r="L816" s="35"/>
      <c r="M816" s="35"/>
      <c r="N816" s="35"/>
      <c r="O816" s="35"/>
    </row>
    <row r="817" spans="1:15" s="1" customFormat="1" x14ac:dyDescent="0.25">
      <c r="A817" s="94">
        <v>43707</v>
      </c>
      <c r="B817" s="94">
        <v>43707</v>
      </c>
      <c r="C817" s="95" t="s">
        <v>275</v>
      </c>
      <c r="D817" s="96" t="s">
        <v>1854</v>
      </c>
      <c r="E817" s="125">
        <v>1050</v>
      </c>
      <c r="F817" s="138">
        <v>3</v>
      </c>
      <c r="G817" s="34"/>
      <c r="H817" s="34"/>
      <c r="I817" s="37"/>
      <c r="J817" s="47"/>
      <c r="K817" s="35"/>
      <c r="L817" s="35"/>
      <c r="M817" s="35"/>
      <c r="N817" s="35"/>
      <c r="O817" s="35"/>
    </row>
    <row r="818" spans="1:15" s="1" customFormat="1" x14ac:dyDescent="0.25">
      <c r="A818" s="94">
        <v>43707</v>
      </c>
      <c r="B818" s="94">
        <v>43707</v>
      </c>
      <c r="C818" s="95" t="s">
        <v>56</v>
      </c>
      <c r="D818" s="96" t="s">
        <v>1873</v>
      </c>
      <c r="E818" s="125">
        <v>530</v>
      </c>
      <c r="F818" s="138">
        <v>2</v>
      </c>
      <c r="G818" s="34"/>
      <c r="H818" s="34"/>
      <c r="I818" s="37"/>
      <c r="J818" s="47"/>
      <c r="K818" s="35"/>
      <c r="L818" s="35"/>
      <c r="M818" s="35"/>
      <c r="N818" s="35"/>
      <c r="O818" s="35"/>
    </row>
    <row r="819" spans="1:15" s="1" customFormat="1" x14ac:dyDescent="0.25">
      <c r="A819" s="94">
        <v>43707</v>
      </c>
      <c r="B819" s="94">
        <v>43707</v>
      </c>
      <c r="C819" s="95" t="s">
        <v>276</v>
      </c>
      <c r="D819" s="96" t="s">
        <v>1790</v>
      </c>
      <c r="E819" s="125">
        <v>100</v>
      </c>
      <c r="F819" s="138">
        <v>1</v>
      </c>
      <c r="G819" s="34"/>
      <c r="H819" s="34"/>
      <c r="I819" s="37"/>
      <c r="J819" s="47"/>
      <c r="K819" s="35"/>
      <c r="L819" s="35"/>
      <c r="M819" s="35"/>
      <c r="N819" s="35"/>
      <c r="O819" s="35"/>
    </row>
    <row r="820" spans="1:15" s="1" customFormat="1" x14ac:dyDescent="0.25">
      <c r="A820" s="94">
        <v>45467</v>
      </c>
      <c r="B820" s="94">
        <v>45467</v>
      </c>
      <c r="C820" s="95" t="s">
        <v>277</v>
      </c>
      <c r="D820" s="96" t="s">
        <v>1937</v>
      </c>
      <c r="E820" s="125">
        <v>4875</v>
      </c>
      <c r="F820" s="138">
        <v>975</v>
      </c>
      <c r="G820" s="34"/>
      <c r="H820" s="34"/>
      <c r="I820" s="37"/>
      <c r="J820" s="47"/>
      <c r="K820" s="35"/>
      <c r="L820" s="35"/>
      <c r="M820" s="35"/>
      <c r="N820" s="35"/>
      <c r="O820" s="35"/>
    </row>
    <row r="821" spans="1:15" s="1" customFormat="1" x14ac:dyDescent="0.25">
      <c r="A821" s="94">
        <v>43707</v>
      </c>
      <c r="B821" s="94">
        <v>43707</v>
      </c>
      <c r="C821" s="95" t="s">
        <v>285</v>
      </c>
      <c r="D821" s="96" t="s">
        <v>289</v>
      </c>
      <c r="E821" s="125">
        <v>4139.1900000000005</v>
      </c>
      <c r="F821" s="138">
        <v>339</v>
      </c>
      <c r="G821" s="34"/>
      <c r="H821" s="34"/>
      <c r="I821" s="37"/>
      <c r="J821" s="47"/>
      <c r="K821" s="35"/>
      <c r="L821" s="35"/>
      <c r="M821" s="35"/>
      <c r="N821" s="35"/>
      <c r="O821" s="35"/>
    </row>
    <row r="822" spans="1:15" s="1" customFormat="1" x14ac:dyDescent="0.25">
      <c r="A822" s="94">
        <v>43707</v>
      </c>
      <c r="B822" s="94">
        <v>43707</v>
      </c>
      <c r="C822" s="95" t="s">
        <v>286</v>
      </c>
      <c r="D822" s="96" t="s">
        <v>1852</v>
      </c>
      <c r="E822" s="125">
        <v>1973.3999999999999</v>
      </c>
      <c r="F822" s="138">
        <v>23</v>
      </c>
      <c r="G822" s="34"/>
      <c r="H822" s="34"/>
      <c r="I822" s="37"/>
      <c r="J822" s="47"/>
      <c r="K822" s="35"/>
      <c r="L822" s="35"/>
      <c r="M822" s="35"/>
      <c r="N822" s="35"/>
      <c r="O822" s="35"/>
    </row>
    <row r="823" spans="1:15" s="1" customFormat="1" x14ac:dyDescent="0.25">
      <c r="A823" s="94">
        <v>43707</v>
      </c>
      <c r="B823" s="94">
        <v>43707</v>
      </c>
      <c r="C823" s="95" t="s">
        <v>287</v>
      </c>
      <c r="D823" s="96" t="s">
        <v>1776</v>
      </c>
      <c r="E823" s="125">
        <v>171.01</v>
      </c>
      <c r="F823" s="138">
        <v>1</v>
      </c>
      <c r="G823" s="34"/>
      <c r="H823" s="34"/>
      <c r="I823" s="37"/>
      <c r="J823" s="47"/>
      <c r="K823" s="35"/>
      <c r="L823" s="35"/>
      <c r="M823" s="35"/>
      <c r="N823" s="35"/>
      <c r="O823" s="35"/>
    </row>
    <row r="824" spans="1:15" s="1" customFormat="1" x14ac:dyDescent="0.25">
      <c r="A824" s="94">
        <v>45050</v>
      </c>
      <c r="B824" s="94">
        <v>45050</v>
      </c>
      <c r="C824" s="95" t="s">
        <v>883</v>
      </c>
      <c r="D824" s="96" t="s">
        <v>1775</v>
      </c>
      <c r="E824" s="125">
        <v>1250</v>
      </c>
      <c r="F824" s="138">
        <v>5</v>
      </c>
      <c r="G824" s="34"/>
      <c r="H824" s="34"/>
      <c r="I824" s="37"/>
      <c r="J824" s="47"/>
      <c r="K824" s="35"/>
      <c r="L824" s="35"/>
      <c r="M824" s="35"/>
      <c r="N824" s="35"/>
      <c r="O824" s="35"/>
    </row>
    <row r="825" spans="1:15" s="1" customFormat="1" x14ac:dyDescent="0.25">
      <c r="A825" s="94">
        <v>43707</v>
      </c>
      <c r="B825" s="94">
        <v>43707</v>
      </c>
      <c r="C825" s="95" t="s">
        <v>884</v>
      </c>
      <c r="D825" s="96" t="s">
        <v>1777</v>
      </c>
      <c r="E825" s="125">
        <v>40.46</v>
      </c>
      <c r="F825" s="138">
        <v>1</v>
      </c>
      <c r="G825" s="34"/>
      <c r="H825" s="34"/>
      <c r="I825" s="37"/>
      <c r="J825" s="47"/>
      <c r="K825" s="35"/>
      <c r="L825" s="35"/>
      <c r="M825" s="35"/>
      <c r="N825" s="35"/>
      <c r="O825" s="35"/>
    </row>
    <row r="826" spans="1:15" s="1" customFormat="1" x14ac:dyDescent="0.25">
      <c r="A826" s="94">
        <v>43707</v>
      </c>
      <c r="B826" s="94">
        <v>43707</v>
      </c>
      <c r="C826" s="95" t="s">
        <v>885</v>
      </c>
      <c r="D826" s="96" t="s">
        <v>949</v>
      </c>
      <c r="E826" s="125">
        <v>870</v>
      </c>
      <c r="F826" s="138">
        <v>6</v>
      </c>
      <c r="G826" s="34"/>
      <c r="H826" s="34"/>
      <c r="I826" s="37"/>
      <c r="J826" s="47"/>
      <c r="K826" s="35"/>
      <c r="L826" s="35"/>
      <c r="M826" s="35"/>
      <c r="N826" s="35"/>
      <c r="O826" s="35"/>
    </row>
    <row r="827" spans="1:15" s="1" customFormat="1" x14ac:dyDescent="0.25">
      <c r="A827" s="94">
        <v>45467</v>
      </c>
      <c r="B827" s="94">
        <v>45467</v>
      </c>
      <c r="C827" s="95" t="s">
        <v>886</v>
      </c>
      <c r="D827" s="96" t="s">
        <v>2478</v>
      </c>
      <c r="E827" s="125">
        <v>3398.4</v>
      </c>
      <c r="F827" s="138">
        <v>480</v>
      </c>
      <c r="G827" s="34"/>
      <c r="H827" s="34"/>
      <c r="I827" s="37"/>
      <c r="J827" s="47"/>
      <c r="K827" s="35"/>
      <c r="L827" s="35"/>
      <c r="M827" s="35"/>
      <c r="N827" s="35"/>
      <c r="O827" s="35"/>
    </row>
    <row r="828" spans="1:15" s="1" customFormat="1" x14ac:dyDescent="0.25">
      <c r="A828" s="94">
        <v>43707</v>
      </c>
      <c r="B828" s="94">
        <v>43707</v>
      </c>
      <c r="C828" s="95" t="s">
        <v>887</v>
      </c>
      <c r="D828" s="96" t="s">
        <v>1862</v>
      </c>
      <c r="E828" s="125">
        <v>11.01</v>
      </c>
      <c r="F828" s="138">
        <v>1</v>
      </c>
      <c r="G828" s="34"/>
      <c r="H828" s="34"/>
      <c r="I828" s="37"/>
      <c r="J828" s="47"/>
      <c r="K828" s="35"/>
      <c r="L828" s="35"/>
      <c r="M828" s="35"/>
      <c r="N828" s="35"/>
      <c r="O828" s="35"/>
    </row>
    <row r="829" spans="1:15" s="1" customFormat="1" x14ac:dyDescent="0.25">
      <c r="A829" s="94">
        <v>43707</v>
      </c>
      <c r="B829" s="94">
        <v>43707</v>
      </c>
      <c r="C829" s="95" t="s">
        <v>888</v>
      </c>
      <c r="D829" s="96" t="s">
        <v>1861</v>
      </c>
      <c r="E829" s="125">
        <v>11.01</v>
      </c>
      <c r="F829" s="138">
        <v>1</v>
      </c>
      <c r="G829" s="34"/>
      <c r="H829" s="34"/>
      <c r="I829" s="37"/>
      <c r="J829" s="47"/>
      <c r="K829" s="35"/>
      <c r="L829" s="35"/>
      <c r="M829" s="35"/>
      <c r="N829" s="35"/>
      <c r="O829" s="35"/>
    </row>
    <row r="830" spans="1:15" s="1" customFormat="1" x14ac:dyDescent="0.25">
      <c r="A830" s="94">
        <v>43707</v>
      </c>
      <c r="B830" s="94">
        <v>43707</v>
      </c>
      <c r="C830" s="95" t="s">
        <v>889</v>
      </c>
      <c r="D830" s="96" t="s">
        <v>1863</v>
      </c>
      <c r="E830" s="125">
        <v>22.02</v>
      </c>
      <c r="F830" s="138">
        <v>2</v>
      </c>
      <c r="G830" s="34"/>
      <c r="H830" s="34"/>
      <c r="I830" s="37"/>
      <c r="J830" s="47"/>
      <c r="K830" s="35"/>
      <c r="L830" s="35"/>
      <c r="M830" s="35"/>
      <c r="N830" s="35"/>
      <c r="O830" s="35"/>
    </row>
    <row r="831" spans="1:15" s="1" customFormat="1" x14ac:dyDescent="0.25">
      <c r="A831" s="94">
        <v>43707</v>
      </c>
      <c r="B831" s="94">
        <v>43707</v>
      </c>
      <c r="C831" s="95" t="s">
        <v>890</v>
      </c>
      <c r="D831" s="96" t="s">
        <v>1828</v>
      </c>
      <c r="E831" s="125">
        <v>46.019999999999996</v>
      </c>
      <c r="F831" s="138">
        <v>3</v>
      </c>
      <c r="G831" s="34"/>
      <c r="H831" s="34"/>
      <c r="I831" s="37"/>
      <c r="J831" s="47"/>
      <c r="K831" s="35"/>
      <c r="L831" s="35"/>
      <c r="M831" s="35"/>
      <c r="N831" s="35"/>
      <c r="O831" s="35"/>
    </row>
    <row r="832" spans="1:15" s="1" customFormat="1" x14ac:dyDescent="0.25">
      <c r="A832" s="94">
        <v>43707</v>
      </c>
      <c r="B832" s="94">
        <v>43707</v>
      </c>
      <c r="C832" s="95" t="s">
        <v>891</v>
      </c>
      <c r="D832" s="96" t="s">
        <v>955</v>
      </c>
      <c r="E832" s="125">
        <v>767</v>
      </c>
      <c r="F832" s="138">
        <v>50</v>
      </c>
      <c r="G832" s="34"/>
      <c r="H832" s="34"/>
      <c r="I832" s="37"/>
      <c r="J832" s="47"/>
      <c r="K832" s="35"/>
      <c r="L832" s="35"/>
      <c r="M832" s="35"/>
      <c r="N832" s="35"/>
      <c r="O832" s="35"/>
    </row>
    <row r="833" spans="1:15" s="1" customFormat="1" ht="20.25" customHeight="1" x14ac:dyDescent="0.25">
      <c r="A833" s="94">
        <v>43707</v>
      </c>
      <c r="B833" s="94">
        <v>43707</v>
      </c>
      <c r="C833" s="95" t="s">
        <v>892</v>
      </c>
      <c r="D833" s="96" t="s">
        <v>955</v>
      </c>
      <c r="E833" s="125">
        <v>306.8</v>
      </c>
      <c r="F833" s="138">
        <v>20</v>
      </c>
      <c r="G833" s="34"/>
      <c r="H833" s="34"/>
      <c r="I833" s="37"/>
      <c r="J833" s="47"/>
      <c r="K833" s="35"/>
      <c r="L833" s="35"/>
      <c r="M833" s="35"/>
      <c r="N833" s="35"/>
      <c r="O833" s="35"/>
    </row>
    <row r="834" spans="1:15" s="1" customFormat="1" x14ac:dyDescent="0.25">
      <c r="A834" s="94">
        <v>43707</v>
      </c>
      <c r="B834" s="94">
        <v>43707</v>
      </c>
      <c r="C834" s="95" t="s">
        <v>893</v>
      </c>
      <c r="D834" s="96" t="s">
        <v>955</v>
      </c>
      <c r="E834" s="125">
        <v>1595.36</v>
      </c>
      <c r="F834" s="138">
        <v>104</v>
      </c>
      <c r="G834" s="34"/>
      <c r="H834" s="34"/>
      <c r="I834" s="37"/>
      <c r="J834" s="47"/>
      <c r="K834" s="35"/>
      <c r="L834" s="35"/>
      <c r="M834" s="35"/>
      <c r="N834" s="35"/>
      <c r="O834" s="35"/>
    </row>
    <row r="835" spans="1:15" s="1" customFormat="1" x14ac:dyDescent="0.25">
      <c r="A835" s="94">
        <v>43707</v>
      </c>
      <c r="B835" s="94">
        <v>43707</v>
      </c>
      <c r="C835" s="95" t="s">
        <v>894</v>
      </c>
      <c r="D835" s="96" t="s">
        <v>1829</v>
      </c>
      <c r="E835" s="125">
        <v>4218.5</v>
      </c>
      <c r="F835" s="138">
        <v>275</v>
      </c>
      <c r="G835" s="34"/>
      <c r="H835" s="34"/>
      <c r="I835" s="37"/>
      <c r="J835" s="47"/>
      <c r="K835" s="35"/>
      <c r="L835" s="35"/>
      <c r="M835" s="35"/>
      <c r="N835" s="35"/>
      <c r="O835" s="35"/>
    </row>
    <row r="836" spans="1:15" s="1" customFormat="1" x14ac:dyDescent="0.25">
      <c r="A836" s="94">
        <v>43707</v>
      </c>
      <c r="B836" s="94">
        <v>43707</v>
      </c>
      <c r="C836" s="95" t="s">
        <v>895</v>
      </c>
      <c r="D836" s="96" t="s">
        <v>1829</v>
      </c>
      <c r="E836" s="125">
        <v>13795.2</v>
      </c>
      <c r="F836" s="138">
        <v>360</v>
      </c>
      <c r="G836" s="34"/>
      <c r="H836" s="34"/>
      <c r="I836" s="37"/>
      <c r="J836" s="47"/>
      <c r="K836" s="35"/>
      <c r="L836" s="35"/>
      <c r="M836" s="35"/>
      <c r="N836" s="35"/>
      <c r="O836" s="35"/>
    </row>
    <row r="837" spans="1:15" s="1" customFormat="1" x14ac:dyDescent="0.25">
      <c r="A837" s="94">
        <v>43707</v>
      </c>
      <c r="B837" s="94">
        <v>43707</v>
      </c>
      <c r="C837" s="95" t="s">
        <v>896</v>
      </c>
      <c r="D837" s="96" t="s">
        <v>1829</v>
      </c>
      <c r="E837" s="125">
        <v>2832</v>
      </c>
      <c r="F837" s="138">
        <v>100</v>
      </c>
      <c r="G837" s="34"/>
      <c r="H837" s="34"/>
      <c r="I837" s="37"/>
      <c r="J837" s="47"/>
      <c r="K837" s="35"/>
      <c r="L837" s="35"/>
      <c r="M837" s="35"/>
      <c r="N837" s="35"/>
      <c r="O837" s="35"/>
    </row>
    <row r="838" spans="1:15" s="1" customFormat="1" x14ac:dyDescent="0.25">
      <c r="A838" s="94">
        <v>43707</v>
      </c>
      <c r="B838" s="94">
        <v>43707</v>
      </c>
      <c r="C838" s="95" t="s">
        <v>897</v>
      </c>
      <c r="D838" s="96" t="s">
        <v>948</v>
      </c>
      <c r="E838" s="125">
        <v>577.5</v>
      </c>
      <c r="F838" s="138">
        <v>77</v>
      </c>
      <c r="G838" s="34"/>
      <c r="H838" s="34"/>
      <c r="I838" s="37"/>
      <c r="J838" s="47"/>
      <c r="K838" s="35"/>
      <c r="L838" s="35"/>
      <c r="M838" s="35"/>
      <c r="N838" s="35"/>
      <c r="O838" s="35"/>
    </row>
    <row r="839" spans="1:15" s="1" customFormat="1" x14ac:dyDescent="0.25">
      <c r="A839" s="94">
        <v>43707</v>
      </c>
      <c r="B839" s="94">
        <v>43707</v>
      </c>
      <c r="C839" s="95" t="s">
        <v>898</v>
      </c>
      <c r="D839" s="96" t="s">
        <v>1801</v>
      </c>
      <c r="E839" s="125">
        <v>1287</v>
      </c>
      <c r="F839" s="138">
        <v>99</v>
      </c>
      <c r="G839" s="34"/>
      <c r="H839" s="34"/>
      <c r="I839" s="37"/>
      <c r="J839" s="47"/>
      <c r="K839" s="35"/>
      <c r="L839" s="35"/>
      <c r="M839" s="35"/>
      <c r="N839" s="35"/>
      <c r="O839" s="35"/>
    </row>
    <row r="840" spans="1:15" s="1" customFormat="1" x14ac:dyDescent="0.25">
      <c r="A840" s="94">
        <v>43707</v>
      </c>
      <c r="B840" s="94">
        <v>43707</v>
      </c>
      <c r="C840" s="95" t="s">
        <v>899</v>
      </c>
      <c r="D840" s="96" t="s">
        <v>1782</v>
      </c>
      <c r="E840" s="125">
        <v>2000.6999999999998</v>
      </c>
      <c r="F840" s="138">
        <v>171</v>
      </c>
      <c r="G840" s="34"/>
      <c r="H840" s="34"/>
      <c r="I840" s="37"/>
      <c r="J840" s="47"/>
      <c r="K840" s="35"/>
      <c r="L840" s="35"/>
      <c r="M840" s="35"/>
      <c r="N840" s="35"/>
      <c r="O840" s="35"/>
    </row>
    <row r="841" spans="1:15" s="1" customFormat="1" x14ac:dyDescent="0.25">
      <c r="A841" s="94">
        <v>43707</v>
      </c>
      <c r="B841" s="94">
        <v>43707</v>
      </c>
      <c r="C841" s="95" t="s">
        <v>900</v>
      </c>
      <c r="D841" s="96" t="s">
        <v>963</v>
      </c>
      <c r="E841" s="125">
        <v>12456.6</v>
      </c>
      <c r="F841" s="138">
        <v>1597</v>
      </c>
      <c r="G841" s="34"/>
      <c r="H841" s="34"/>
      <c r="I841" s="37"/>
      <c r="J841" s="47"/>
      <c r="K841" s="35"/>
      <c r="L841" s="35"/>
      <c r="M841" s="35"/>
      <c r="N841" s="35"/>
      <c r="O841" s="35"/>
    </row>
    <row r="842" spans="1:15" s="1" customFormat="1" x14ac:dyDescent="0.25">
      <c r="A842" s="94">
        <v>43707</v>
      </c>
      <c r="B842" s="94">
        <v>43707</v>
      </c>
      <c r="C842" s="95" t="s">
        <v>901</v>
      </c>
      <c r="D842" s="96" t="s">
        <v>967</v>
      </c>
      <c r="E842" s="125">
        <v>4767.2000000000007</v>
      </c>
      <c r="F842" s="138">
        <v>101</v>
      </c>
      <c r="G842" s="34"/>
      <c r="H842" s="34"/>
      <c r="I842" s="37"/>
      <c r="J842" s="47"/>
      <c r="K842" s="35"/>
      <c r="L842" s="35"/>
      <c r="M842" s="35"/>
      <c r="N842" s="35"/>
      <c r="O842" s="35"/>
    </row>
    <row r="843" spans="1:15" s="1" customFormat="1" x14ac:dyDescent="0.25">
      <c r="A843" s="94">
        <v>44743</v>
      </c>
      <c r="B843" s="94">
        <v>44743</v>
      </c>
      <c r="C843" s="95" t="s">
        <v>902</v>
      </c>
      <c r="D843" s="96" t="s">
        <v>1443</v>
      </c>
      <c r="E843" s="125">
        <v>2360</v>
      </c>
      <c r="F843" s="138">
        <v>50</v>
      </c>
      <c r="G843" s="34"/>
      <c r="H843" s="34"/>
      <c r="I843" s="37"/>
      <c r="J843" s="47"/>
      <c r="K843" s="35"/>
      <c r="L843" s="35"/>
      <c r="M843" s="35"/>
      <c r="N843" s="35"/>
      <c r="O843" s="35"/>
    </row>
    <row r="844" spans="1:15" s="1" customFormat="1" x14ac:dyDescent="0.25">
      <c r="A844" s="94">
        <v>45061</v>
      </c>
      <c r="B844" s="94">
        <v>45061</v>
      </c>
      <c r="C844" s="95" t="s">
        <v>903</v>
      </c>
      <c r="D844" s="96" t="s">
        <v>961</v>
      </c>
      <c r="E844" s="125">
        <v>6092.88</v>
      </c>
      <c r="F844" s="138">
        <v>1916</v>
      </c>
      <c r="G844" s="34"/>
      <c r="H844" s="34"/>
      <c r="I844" s="37"/>
      <c r="J844" s="47"/>
      <c r="K844" s="35"/>
      <c r="L844" s="35"/>
      <c r="M844" s="35"/>
      <c r="N844" s="35"/>
      <c r="O844" s="35"/>
    </row>
    <row r="845" spans="1:15" s="1" customFormat="1" x14ac:dyDescent="0.25">
      <c r="A845" s="94">
        <v>44743</v>
      </c>
      <c r="B845" s="94">
        <v>44743</v>
      </c>
      <c r="C845" s="95" t="s">
        <v>904</v>
      </c>
      <c r="D845" s="96" t="s">
        <v>962</v>
      </c>
      <c r="E845" s="125">
        <v>5580.12</v>
      </c>
      <c r="F845" s="138">
        <v>876</v>
      </c>
      <c r="G845" s="34"/>
      <c r="H845" s="34"/>
      <c r="I845" s="37"/>
      <c r="J845" s="47"/>
      <c r="K845" s="35"/>
      <c r="L845" s="35"/>
      <c r="M845" s="35"/>
      <c r="N845" s="35"/>
      <c r="O845" s="35"/>
    </row>
    <row r="846" spans="1:15" s="1" customFormat="1" x14ac:dyDescent="0.25">
      <c r="A846" s="94">
        <v>43707</v>
      </c>
      <c r="B846" s="94">
        <v>43707</v>
      </c>
      <c r="C846" s="95" t="s">
        <v>905</v>
      </c>
      <c r="D846" s="96" t="s">
        <v>964</v>
      </c>
      <c r="E846" s="125">
        <v>400</v>
      </c>
      <c r="F846" s="138">
        <v>100</v>
      </c>
      <c r="G846" s="34"/>
      <c r="H846" s="34"/>
      <c r="I846" s="37"/>
      <c r="J846" s="47"/>
      <c r="K846" s="35"/>
      <c r="L846" s="35"/>
      <c r="M846" s="35"/>
      <c r="N846" s="35"/>
      <c r="O846" s="35"/>
    </row>
    <row r="847" spans="1:15" s="1" customFormat="1" x14ac:dyDescent="0.25">
      <c r="A847" s="94">
        <v>43707</v>
      </c>
      <c r="B847" s="94">
        <v>43707</v>
      </c>
      <c r="C847" s="95" t="s">
        <v>906</v>
      </c>
      <c r="D847" s="96" t="s">
        <v>965</v>
      </c>
      <c r="E847" s="125">
        <v>424.79999999999995</v>
      </c>
      <c r="F847" s="138">
        <v>90</v>
      </c>
      <c r="G847" s="34"/>
      <c r="H847" s="34"/>
      <c r="I847" s="37"/>
      <c r="J847" s="47"/>
      <c r="K847" s="35"/>
      <c r="L847" s="35"/>
      <c r="M847" s="35"/>
      <c r="N847" s="35"/>
      <c r="O847" s="35"/>
    </row>
    <row r="848" spans="1:15" s="1" customFormat="1" x14ac:dyDescent="0.25">
      <c r="A848" s="94">
        <v>43707</v>
      </c>
      <c r="B848" s="94">
        <v>43707</v>
      </c>
      <c r="C848" s="95" t="s">
        <v>907</v>
      </c>
      <c r="D848" s="96" t="s">
        <v>1442</v>
      </c>
      <c r="E848" s="125">
        <v>4000</v>
      </c>
      <c r="F848" s="138">
        <v>1000</v>
      </c>
      <c r="G848" s="34"/>
      <c r="H848" s="34"/>
      <c r="I848" s="37"/>
      <c r="J848" s="47"/>
      <c r="K848" s="35"/>
      <c r="L848" s="35"/>
      <c r="M848" s="35"/>
      <c r="N848" s="35"/>
      <c r="O848" s="35"/>
    </row>
    <row r="849" spans="1:15" s="1" customFormat="1" x14ac:dyDescent="0.25">
      <c r="A849" s="94">
        <v>45496</v>
      </c>
      <c r="B849" s="94">
        <v>45496</v>
      </c>
      <c r="C849" s="95" t="s">
        <v>908</v>
      </c>
      <c r="D849" s="96" t="s">
        <v>966</v>
      </c>
      <c r="E849" s="125">
        <v>17770</v>
      </c>
      <c r="F849" s="138">
        <v>3554</v>
      </c>
      <c r="G849" s="34"/>
      <c r="H849" s="34"/>
      <c r="I849" s="37"/>
      <c r="J849" s="47"/>
      <c r="K849" s="35"/>
      <c r="L849" s="35"/>
      <c r="M849" s="35"/>
      <c r="N849" s="35"/>
      <c r="O849" s="35"/>
    </row>
    <row r="850" spans="1:15" s="1" customFormat="1" x14ac:dyDescent="0.25">
      <c r="A850" s="94">
        <v>45050</v>
      </c>
      <c r="B850" s="94">
        <v>45050</v>
      </c>
      <c r="C850" s="95" t="s">
        <v>909</v>
      </c>
      <c r="D850" s="96" t="s">
        <v>1517</v>
      </c>
      <c r="E850" s="125">
        <v>450</v>
      </c>
      <c r="F850" s="138">
        <v>3</v>
      </c>
      <c r="G850" s="34"/>
      <c r="H850" s="34"/>
      <c r="I850" s="37"/>
      <c r="J850" s="47"/>
      <c r="K850" s="35"/>
      <c r="L850" s="35"/>
      <c r="M850" s="35"/>
      <c r="N850" s="35"/>
      <c r="O850" s="35"/>
    </row>
    <row r="851" spans="1:15" s="1" customFormat="1" x14ac:dyDescent="0.25">
      <c r="A851" s="94">
        <v>43707</v>
      </c>
      <c r="B851" s="94">
        <v>43707</v>
      </c>
      <c r="C851" s="95" t="s">
        <v>910</v>
      </c>
      <c r="D851" s="96" t="s">
        <v>1753</v>
      </c>
      <c r="E851" s="125">
        <v>780</v>
      </c>
      <c r="F851" s="138">
        <v>4</v>
      </c>
      <c r="G851" s="34"/>
      <c r="H851" s="34"/>
      <c r="I851" s="37"/>
      <c r="J851" s="47"/>
      <c r="K851" s="35"/>
      <c r="L851" s="35"/>
      <c r="M851" s="35"/>
      <c r="N851" s="35"/>
      <c r="O851" s="35"/>
    </row>
    <row r="852" spans="1:15" s="1" customFormat="1" x14ac:dyDescent="0.25">
      <c r="A852" s="94">
        <v>44896</v>
      </c>
      <c r="B852" s="94">
        <v>44896</v>
      </c>
      <c r="C852" s="95" t="s">
        <v>911</v>
      </c>
      <c r="D852" s="96" t="s">
        <v>960</v>
      </c>
      <c r="E852" s="125">
        <v>4248</v>
      </c>
      <c r="F852" s="138">
        <v>2</v>
      </c>
      <c r="G852" s="34"/>
      <c r="H852" s="34"/>
      <c r="I852" s="37"/>
      <c r="J852" s="47"/>
      <c r="K852" s="35"/>
      <c r="L852" s="35"/>
      <c r="M852" s="35"/>
      <c r="N852" s="35"/>
      <c r="O852" s="35"/>
    </row>
    <row r="853" spans="1:15" s="1" customFormat="1" x14ac:dyDescent="0.25">
      <c r="A853" s="94">
        <v>44021</v>
      </c>
      <c r="B853" s="94">
        <v>44021</v>
      </c>
      <c r="C853" s="95" t="s">
        <v>912</v>
      </c>
      <c r="D853" s="96" t="s">
        <v>1872</v>
      </c>
      <c r="E853" s="125">
        <v>1160</v>
      </c>
      <c r="F853" s="138">
        <v>4</v>
      </c>
      <c r="G853" s="34"/>
      <c r="H853" s="34"/>
      <c r="I853" s="37"/>
      <c r="J853" s="47"/>
      <c r="K853" s="35"/>
      <c r="L853" s="35"/>
      <c r="M853" s="35"/>
      <c r="N853" s="35"/>
      <c r="O853" s="35"/>
    </row>
    <row r="854" spans="1:15" s="1" customFormat="1" x14ac:dyDescent="0.25">
      <c r="A854" s="94">
        <v>43707</v>
      </c>
      <c r="B854" s="94">
        <v>43707</v>
      </c>
      <c r="C854" s="95" t="s">
        <v>913</v>
      </c>
      <c r="D854" s="96" t="s">
        <v>969</v>
      </c>
      <c r="E854" s="125">
        <v>58400</v>
      </c>
      <c r="F854" s="138">
        <v>292</v>
      </c>
      <c r="G854" s="34"/>
      <c r="H854" s="34"/>
      <c r="I854" s="37"/>
      <c r="J854" s="47"/>
      <c r="K854" s="35"/>
      <c r="L854" s="35"/>
      <c r="M854" s="35"/>
      <c r="N854" s="35"/>
      <c r="O854" s="35"/>
    </row>
    <row r="855" spans="1:15" s="1" customFormat="1" x14ac:dyDescent="0.25">
      <c r="A855" s="94">
        <v>45260</v>
      </c>
      <c r="B855" s="94">
        <v>45260</v>
      </c>
      <c r="C855" s="95" t="s">
        <v>914</v>
      </c>
      <c r="D855" s="96" t="s">
        <v>1876</v>
      </c>
      <c r="E855" s="125">
        <v>363600</v>
      </c>
      <c r="F855" s="138">
        <v>303</v>
      </c>
      <c r="G855" s="34"/>
      <c r="H855" s="34"/>
      <c r="I855" s="37"/>
      <c r="J855" s="47"/>
      <c r="K855" s="35"/>
      <c r="L855" s="35"/>
      <c r="M855" s="35"/>
      <c r="N855" s="35"/>
      <c r="O855" s="35"/>
    </row>
    <row r="856" spans="1:15" s="1" customFormat="1" x14ac:dyDescent="0.25">
      <c r="A856" s="94">
        <v>43812</v>
      </c>
      <c r="B856" s="94">
        <v>43812</v>
      </c>
      <c r="C856" s="95" t="s">
        <v>915</v>
      </c>
      <c r="D856" s="96" t="s">
        <v>1774</v>
      </c>
      <c r="E856" s="125">
        <v>9100</v>
      </c>
      <c r="F856" s="138">
        <v>7</v>
      </c>
      <c r="G856" s="34"/>
      <c r="H856" s="34"/>
      <c r="I856" s="37"/>
      <c r="J856" s="47"/>
      <c r="K856" s="35"/>
      <c r="L856" s="35"/>
      <c r="M856" s="35"/>
      <c r="N856" s="35"/>
      <c r="O856" s="35"/>
    </row>
    <row r="857" spans="1:15" s="1" customFormat="1" x14ac:dyDescent="0.25">
      <c r="A857" s="94">
        <v>43812</v>
      </c>
      <c r="B857" s="94">
        <v>43812</v>
      </c>
      <c r="C857" s="95" t="s">
        <v>916</v>
      </c>
      <c r="D857" s="96" t="s">
        <v>1806</v>
      </c>
      <c r="E857" s="125">
        <v>69550</v>
      </c>
      <c r="F857" s="138">
        <v>103</v>
      </c>
      <c r="G857" s="34"/>
      <c r="H857" s="34"/>
      <c r="I857" s="37"/>
      <c r="J857" s="47"/>
      <c r="K857" s="35"/>
      <c r="L857" s="35"/>
      <c r="M857" s="35"/>
      <c r="N857" s="35"/>
      <c r="O857" s="35"/>
    </row>
    <row r="858" spans="1:15" s="1" customFormat="1" x14ac:dyDescent="0.25">
      <c r="A858" s="94">
        <v>43972</v>
      </c>
      <c r="B858" s="94">
        <v>43972</v>
      </c>
      <c r="C858" s="95" t="s">
        <v>917</v>
      </c>
      <c r="D858" s="96" t="s">
        <v>1883</v>
      </c>
      <c r="E858" s="125">
        <v>3150</v>
      </c>
      <c r="F858" s="138">
        <v>7</v>
      </c>
      <c r="G858" s="34"/>
      <c r="H858" s="34"/>
      <c r="I858" s="37"/>
      <c r="J858" s="47"/>
      <c r="K858" s="35"/>
      <c r="L858" s="35"/>
      <c r="M858" s="35"/>
      <c r="N858" s="35"/>
      <c r="O858" s="35"/>
    </row>
    <row r="859" spans="1:15" s="1" customFormat="1" x14ac:dyDescent="0.25">
      <c r="A859" s="94">
        <v>43972</v>
      </c>
      <c r="B859" s="94">
        <v>43972</v>
      </c>
      <c r="C859" s="95" t="s">
        <v>918</v>
      </c>
      <c r="D859" s="96" t="s">
        <v>1882</v>
      </c>
      <c r="E859" s="125">
        <v>3850</v>
      </c>
      <c r="F859" s="138">
        <v>7</v>
      </c>
      <c r="G859" s="34"/>
      <c r="H859" s="34"/>
      <c r="I859" s="37"/>
      <c r="J859" s="47"/>
      <c r="K859" s="35"/>
      <c r="L859" s="35"/>
      <c r="M859" s="35"/>
      <c r="N859" s="35"/>
      <c r="O859" s="35"/>
    </row>
    <row r="860" spans="1:15" s="1" customFormat="1" x14ac:dyDescent="0.25">
      <c r="A860" s="94">
        <v>45639</v>
      </c>
      <c r="B860" s="94">
        <v>45639</v>
      </c>
      <c r="C860" s="95" t="s">
        <v>919</v>
      </c>
      <c r="D860" s="96" t="s">
        <v>1757</v>
      </c>
      <c r="E860" s="125">
        <v>3250</v>
      </c>
      <c r="F860" s="138">
        <v>5</v>
      </c>
      <c r="G860" s="34"/>
      <c r="H860" s="34"/>
      <c r="I860" s="37"/>
      <c r="J860" s="47"/>
      <c r="K860" s="35"/>
      <c r="L860" s="35"/>
      <c r="M860" s="35"/>
      <c r="N860" s="35"/>
      <c r="O860" s="35"/>
    </row>
    <row r="861" spans="1:15" s="1" customFormat="1" x14ac:dyDescent="0.25">
      <c r="A861" s="94">
        <v>45639</v>
      </c>
      <c r="B861" s="94">
        <v>45639</v>
      </c>
      <c r="C861" s="95" t="s">
        <v>920</v>
      </c>
      <c r="D861" s="96" t="s">
        <v>1758</v>
      </c>
      <c r="E861" s="125">
        <v>9000</v>
      </c>
      <c r="F861" s="138">
        <v>5</v>
      </c>
      <c r="G861" s="34"/>
      <c r="H861" s="34"/>
      <c r="I861" s="37"/>
      <c r="J861" s="47"/>
      <c r="K861" s="35"/>
      <c r="L861" s="35"/>
      <c r="M861" s="35"/>
      <c r="N861" s="35"/>
      <c r="O861" s="35"/>
    </row>
    <row r="862" spans="1:15" s="1" customFormat="1" x14ac:dyDescent="0.25">
      <c r="A862" s="94">
        <v>43812</v>
      </c>
      <c r="B862" s="94">
        <v>43812</v>
      </c>
      <c r="C862" s="95" t="s">
        <v>921</v>
      </c>
      <c r="D862" s="96" t="s">
        <v>1773</v>
      </c>
      <c r="E862" s="125">
        <v>115000</v>
      </c>
      <c r="F862" s="138">
        <v>75</v>
      </c>
      <c r="G862" s="34"/>
      <c r="H862" s="34"/>
      <c r="I862" s="37"/>
      <c r="J862" s="47"/>
      <c r="K862" s="35"/>
      <c r="L862" s="35"/>
      <c r="M862" s="35"/>
      <c r="N862" s="35"/>
      <c r="O862" s="35"/>
    </row>
    <row r="863" spans="1:15" s="1" customFormat="1" x14ac:dyDescent="0.25">
      <c r="A863" s="94">
        <v>43813</v>
      </c>
      <c r="B863" s="94">
        <v>43813</v>
      </c>
      <c r="C863" s="95" t="s">
        <v>922</v>
      </c>
      <c r="D863" s="96" t="s">
        <v>1851</v>
      </c>
      <c r="E863" s="125">
        <v>5550</v>
      </c>
      <c r="F863" s="138">
        <v>3</v>
      </c>
      <c r="G863" s="34"/>
      <c r="H863" s="34"/>
      <c r="I863" s="37"/>
      <c r="J863" s="47"/>
      <c r="K863" s="35"/>
      <c r="L863" s="35"/>
      <c r="M863" s="35"/>
      <c r="N863" s="35"/>
      <c r="O863" s="35"/>
    </row>
    <row r="864" spans="1:15" s="1" customFormat="1" x14ac:dyDescent="0.25">
      <c r="A864" s="94">
        <v>43812</v>
      </c>
      <c r="B864" s="94">
        <v>43812</v>
      </c>
      <c r="C864" s="95" t="s">
        <v>923</v>
      </c>
      <c r="D864" s="96" t="s">
        <v>1821</v>
      </c>
      <c r="E864" s="125">
        <v>40500</v>
      </c>
      <c r="F864" s="138">
        <v>50</v>
      </c>
      <c r="G864" s="34"/>
      <c r="H864" s="34"/>
      <c r="I864" s="37"/>
      <c r="J864" s="47"/>
      <c r="K864" s="35"/>
      <c r="L864" s="35"/>
      <c r="M864" s="35"/>
      <c r="N864" s="35"/>
      <c r="O864" s="35"/>
    </row>
    <row r="865" spans="1:15" s="1" customFormat="1" x14ac:dyDescent="0.25">
      <c r="A865" s="94">
        <v>43812</v>
      </c>
      <c r="B865" s="94">
        <v>43812</v>
      </c>
      <c r="C865" s="95" t="s">
        <v>924</v>
      </c>
      <c r="D865" s="96" t="s">
        <v>1823</v>
      </c>
      <c r="E865" s="125">
        <v>227500</v>
      </c>
      <c r="F865" s="138">
        <v>350</v>
      </c>
      <c r="G865" s="34"/>
      <c r="H865" s="34"/>
      <c r="I865" s="37"/>
      <c r="J865" s="47"/>
      <c r="K865" s="35"/>
      <c r="L865" s="35"/>
      <c r="M865" s="35"/>
      <c r="N865" s="35"/>
      <c r="O865" s="35"/>
    </row>
    <row r="866" spans="1:15" s="1" customFormat="1" x14ac:dyDescent="0.25">
      <c r="A866" s="94">
        <v>43812</v>
      </c>
      <c r="B866" s="94">
        <v>43812</v>
      </c>
      <c r="C866" s="95" t="s">
        <v>925</v>
      </c>
      <c r="D866" s="96" t="s">
        <v>1824</v>
      </c>
      <c r="E866" s="125">
        <v>94500</v>
      </c>
      <c r="F866" s="138">
        <v>270</v>
      </c>
      <c r="G866" s="34"/>
      <c r="H866" s="34"/>
      <c r="I866" s="37"/>
      <c r="J866" s="47"/>
      <c r="K866" s="35"/>
      <c r="L866" s="35"/>
      <c r="M866" s="35"/>
      <c r="N866" s="35"/>
      <c r="O866" s="35"/>
    </row>
    <row r="867" spans="1:15" s="1" customFormat="1" x14ac:dyDescent="0.25">
      <c r="A867" s="94">
        <v>43812</v>
      </c>
      <c r="B867" s="94">
        <v>43812</v>
      </c>
      <c r="C867" s="95" t="s">
        <v>926</v>
      </c>
      <c r="D867" s="96" t="s">
        <v>1850</v>
      </c>
      <c r="E867" s="125">
        <v>76560</v>
      </c>
      <c r="F867" s="138">
        <v>264</v>
      </c>
      <c r="G867" s="34"/>
      <c r="H867" s="34"/>
      <c r="I867" s="37"/>
      <c r="J867" s="47"/>
      <c r="K867" s="35"/>
      <c r="L867" s="35"/>
      <c r="M867" s="35"/>
      <c r="N867" s="35"/>
      <c r="O867" s="35"/>
    </row>
    <row r="868" spans="1:15" s="1" customFormat="1" x14ac:dyDescent="0.25">
      <c r="A868" s="94">
        <v>43812</v>
      </c>
      <c r="B868" s="94">
        <v>43812</v>
      </c>
      <c r="C868" s="95" t="s">
        <v>927</v>
      </c>
      <c r="D868" s="96" t="s">
        <v>1772</v>
      </c>
      <c r="E868" s="125">
        <v>310000</v>
      </c>
      <c r="F868" s="138">
        <v>130</v>
      </c>
      <c r="G868" s="34"/>
      <c r="H868" s="34"/>
      <c r="I868" s="37"/>
      <c r="J868" s="47"/>
      <c r="K868" s="35"/>
      <c r="L868" s="35"/>
      <c r="M868" s="35"/>
      <c r="N868" s="35"/>
      <c r="O868" s="35"/>
    </row>
    <row r="869" spans="1:15" s="1" customFormat="1" x14ac:dyDescent="0.25">
      <c r="A869" s="94">
        <v>43812</v>
      </c>
      <c r="B869" s="94">
        <v>43812</v>
      </c>
      <c r="C869" s="95" t="s">
        <v>928</v>
      </c>
      <c r="D869" s="96" t="s">
        <v>1848</v>
      </c>
      <c r="E869" s="125">
        <v>600</v>
      </c>
      <c r="F869" s="138">
        <v>3</v>
      </c>
      <c r="G869" s="34"/>
      <c r="H869" s="34"/>
      <c r="I869" s="37"/>
      <c r="J869" s="47"/>
      <c r="K869" s="35"/>
      <c r="L869" s="35"/>
      <c r="M869" s="35"/>
      <c r="N869" s="35"/>
      <c r="O869" s="35"/>
    </row>
    <row r="870" spans="1:15" s="1" customFormat="1" x14ac:dyDescent="0.25">
      <c r="A870" s="94">
        <v>43812</v>
      </c>
      <c r="B870" s="94">
        <v>43812</v>
      </c>
      <c r="C870" s="95" t="s">
        <v>929</v>
      </c>
      <c r="D870" s="96" t="s">
        <v>1849</v>
      </c>
      <c r="E870" s="125">
        <v>102000</v>
      </c>
      <c r="F870" s="138">
        <v>62</v>
      </c>
      <c r="G870" s="34"/>
      <c r="H870" s="34"/>
      <c r="I870" s="37"/>
      <c r="J870" s="47"/>
      <c r="K870" s="35"/>
      <c r="L870" s="35"/>
      <c r="M870" s="35"/>
      <c r="N870" s="35"/>
      <c r="O870" s="35"/>
    </row>
    <row r="871" spans="1:15" s="1" customFormat="1" x14ac:dyDescent="0.25">
      <c r="A871" s="94">
        <v>43812</v>
      </c>
      <c r="B871" s="94">
        <v>43812</v>
      </c>
      <c r="C871" s="95" t="s">
        <v>930</v>
      </c>
      <c r="D871" s="96" t="s">
        <v>1822</v>
      </c>
      <c r="E871" s="125">
        <v>1284</v>
      </c>
      <c r="F871" s="138">
        <v>83</v>
      </c>
      <c r="G871" s="34"/>
      <c r="H871" s="34"/>
      <c r="I871" s="37"/>
      <c r="J871" s="47"/>
      <c r="K871" s="35"/>
      <c r="L871" s="35"/>
      <c r="M871" s="35"/>
      <c r="N871" s="35"/>
      <c r="O871" s="35"/>
    </row>
    <row r="872" spans="1:15" s="1" customFormat="1" ht="14.65" customHeight="1" x14ac:dyDescent="0.25">
      <c r="A872" s="94">
        <v>45061</v>
      </c>
      <c r="B872" s="94">
        <v>45061</v>
      </c>
      <c r="C872" s="95" t="s">
        <v>931</v>
      </c>
      <c r="D872" s="96" t="s">
        <v>1847</v>
      </c>
      <c r="E872" s="125">
        <v>63600</v>
      </c>
      <c r="F872" s="138">
        <v>71</v>
      </c>
      <c r="G872" s="34"/>
      <c r="H872" s="34"/>
      <c r="I872" s="37"/>
      <c r="J872" s="47"/>
      <c r="K872" s="35"/>
      <c r="L872" s="35"/>
      <c r="M872" s="35"/>
      <c r="N872" s="35"/>
      <c r="O872" s="35"/>
    </row>
    <row r="873" spans="1:15" x14ac:dyDescent="0.25">
      <c r="A873" s="209">
        <v>45050</v>
      </c>
      <c r="B873" s="209">
        <v>45050</v>
      </c>
      <c r="C873" s="148" t="s">
        <v>932</v>
      </c>
      <c r="D873" s="210" t="s">
        <v>1802</v>
      </c>
      <c r="E873" s="211">
        <v>2920.5</v>
      </c>
      <c r="F873" s="149">
        <v>13</v>
      </c>
      <c r="G873" s="34"/>
      <c r="H873" s="34"/>
      <c r="I873" s="37"/>
      <c r="J873" s="47"/>
      <c r="K873" s="35"/>
    </row>
    <row r="874" spans="1:15" ht="18.75" x14ac:dyDescent="0.3">
      <c r="A874" s="213" t="s">
        <v>5</v>
      </c>
      <c r="B874" s="213"/>
      <c r="C874" s="79"/>
      <c r="D874" s="213"/>
      <c r="E874" s="215">
        <f>SUBTOTAL(109,Tabla15[Valor RD$])</f>
        <v>3617643.71</v>
      </c>
      <c r="F874" s="214"/>
      <c r="G874" s="34"/>
      <c r="H874" s="34"/>
      <c r="I874" s="37"/>
      <c r="J874" s="47"/>
      <c r="K874" s="35"/>
    </row>
    <row r="875" spans="1:15" x14ac:dyDescent="0.25">
      <c r="A875" s="6"/>
      <c r="B875" s="6"/>
      <c r="C875" s="9"/>
      <c r="D875" s="1"/>
      <c r="E875" s="22"/>
      <c r="F875" s="5"/>
      <c r="G875" s="34"/>
      <c r="H875" s="34"/>
      <c r="I875" s="37"/>
      <c r="J875" s="47"/>
      <c r="K875" s="35"/>
    </row>
    <row r="876" spans="1:15" x14ac:dyDescent="0.25">
      <c r="A876" s="255" t="s">
        <v>992</v>
      </c>
      <c r="B876" s="255"/>
      <c r="C876" s="255"/>
      <c r="D876" s="255"/>
      <c r="E876" s="255"/>
      <c r="F876" s="255"/>
      <c r="G876" s="34"/>
      <c r="H876" s="34"/>
      <c r="I876" s="37"/>
      <c r="J876" s="47"/>
      <c r="K876" s="35"/>
    </row>
    <row r="877" spans="1:15" x14ac:dyDescent="0.25">
      <c r="A877" s="106" t="s">
        <v>51</v>
      </c>
      <c r="B877" s="108" t="s">
        <v>52</v>
      </c>
      <c r="C877" s="216" t="s">
        <v>53</v>
      </c>
      <c r="D877" s="108" t="s">
        <v>48</v>
      </c>
      <c r="E877" s="109" t="s">
        <v>1</v>
      </c>
      <c r="F877" s="110" t="s">
        <v>2</v>
      </c>
      <c r="G877" s="34"/>
      <c r="H877" s="34"/>
      <c r="I877" s="37"/>
      <c r="J877" s="47"/>
      <c r="K877" s="35"/>
    </row>
    <row r="878" spans="1:15" x14ac:dyDescent="0.25">
      <c r="A878" s="73">
        <v>44717</v>
      </c>
      <c r="B878" s="32">
        <f t="shared" ref="B878:B909" si="10">+A878</f>
        <v>44717</v>
      </c>
      <c r="C878" s="10" t="s">
        <v>90</v>
      </c>
      <c r="D878" s="96" t="s">
        <v>2481</v>
      </c>
      <c r="E878" s="124">
        <v>7224</v>
      </c>
      <c r="F878" s="105">
        <v>1032</v>
      </c>
      <c r="G878" s="34"/>
      <c r="H878" s="34"/>
      <c r="I878" s="37"/>
      <c r="J878" s="47"/>
      <c r="K878" s="35"/>
    </row>
    <row r="879" spans="1:15" x14ac:dyDescent="0.25">
      <c r="A879" s="152">
        <v>44321</v>
      </c>
      <c r="B879" s="32">
        <f t="shared" si="10"/>
        <v>44321</v>
      </c>
      <c r="C879" s="10" t="s">
        <v>78</v>
      </c>
      <c r="D879" s="96" t="s">
        <v>1007</v>
      </c>
      <c r="E879" s="122">
        <v>4500</v>
      </c>
      <c r="F879" s="105">
        <v>500</v>
      </c>
      <c r="G879" s="34"/>
      <c r="H879" s="34"/>
      <c r="I879" s="37"/>
      <c r="J879" s="47"/>
      <c r="K879" s="35"/>
    </row>
    <row r="880" spans="1:15" x14ac:dyDescent="0.25">
      <c r="A880" s="152">
        <v>44321</v>
      </c>
      <c r="B880" s="32">
        <f t="shared" si="10"/>
        <v>44321</v>
      </c>
      <c r="C880" s="10" t="s">
        <v>93</v>
      </c>
      <c r="D880" s="96" t="s">
        <v>2483</v>
      </c>
      <c r="E880" s="122">
        <v>1332</v>
      </c>
      <c r="F880" s="105">
        <v>444</v>
      </c>
      <c r="G880" s="34"/>
      <c r="H880" s="34"/>
      <c r="I880" s="37"/>
      <c r="J880" s="47"/>
      <c r="K880" s="35"/>
    </row>
    <row r="881" spans="1:11" x14ac:dyDescent="0.25">
      <c r="A881" s="73">
        <v>44717</v>
      </c>
      <c r="B881" s="32">
        <f t="shared" si="10"/>
        <v>44717</v>
      </c>
      <c r="C881" s="10" t="s">
        <v>100</v>
      </c>
      <c r="D881" s="96" t="s">
        <v>2486</v>
      </c>
      <c r="E881" s="123">
        <v>37332</v>
      </c>
      <c r="F881" s="74">
        <v>366</v>
      </c>
      <c r="G881" s="34"/>
      <c r="H881" s="34"/>
      <c r="I881" s="37"/>
      <c r="J881" s="47"/>
      <c r="K881" s="35"/>
    </row>
    <row r="882" spans="1:11" x14ac:dyDescent="0.25">
      <c r="A882" s="73">
        <v>44717</v>
      </c>
      <c r="B882" s="32">
        <f t="shared" si="10"/>
        <v>44717</v>
      </c>
      <c r="C882" s="10" t="s">
        <v>123</v>
      </c>
      <c r="D882" s="96" t="s">
        <v>1041</v>
      </c>
      <c r="E882" s="123">
        <v>2520</v>
      </c>
      <c r="F882" s="74">
        <v>315</v>
      </c>
      <c r="G882" s="34"/>
      <c r="H882" s="34"/>
      <c r="I882" s="37"/>
      <c r="J882" s="47"/>
      <c r="K882" s="35"/>
    </row>
    <row r="883" spans="1:11" x14ac:dyDescent="0.25">
      <c r="A883" s="73">
        <v>44717</v>
      </c>
      <c r="B883" s="32">
        <f t="shared" si="10"/>
        <v>44717</v>
      </c>
      <c r="C883" s="10" t="s">
        <v>110</v>
      </c>
      <c r="D883" s="96" t="s">
        <v>2487</v>
      </c>
      <c r="E883" s="123">
        <v>197118</v>
      </c>
      <c r="F883" s="74">
        <v>282</v>
      </c>
      <c r="G883" s="34"/>
      <c r="H883" s="34"/>
      <c r="I883" s="37"/>
      <c r="J883" s="47"/>
      <c r="K883" s="35"/>
    </row>
    <row r="884" spans="1:11" x14ac:dyDescent="0.25">
      <c r="A884" s="152">
        <v>44321</v>
      </c>
      <c r="B884" s="32">
        <f t="shared" si="10"/>
        <v>44321</v>
      </c>
      <c r="C884" s="10" t="s">
        <v>102</v>
      </c>
      <c r="D884" s="96" t="s">
        <v>1033</v>
      </c>
      <c r="E884" s="122">
        <v>13920</v>
      </c>
      <c r="F884" s="105">
        <v>232</v>
      </c>
      <c r="G884" s="34"/>
      <c r="H884" s="34"/>
      <c r="I884" s="37"/>
      <c r="J884" s="47"/>
      <c r="K884" s="35"/>
    </row>
    <row r="885" spans="1:11" x14ac:dyDescent="0.25">
      <c r="A885" s="152">
        <v>44321</v>
      </c>
      <c r="B885" s="32">
        <f t="shared" si="10"/>
        <v>44321</v>
      </c>
      <c r="C885" s="10" t="s">
        <v>58</v>
      </c>
      <c r="D885" s="96" t="s">
        <v>2480</v>
      </c>
      <c r="E885" s="122">
        <v>39900</v>
      </c>
      <c r="F885" s="105">
        <v>210</v>
      </c>
      <c r="G885" s="34"/>
      <c r="H885" s="34"/>
      <c r="I885" s="37"/>
      <c r="J885" s="47"/>
      <c r="K885" s="35"/>
    </row>
    <row r="886" spans="1:11" x14ac:dyDescent="0.25">
      <c r="A886" s="73">
        <v>44717</v>
      </c>
      <c r="B886" s="32">
        <f t="shared" si="10"/>
        <v>44717</v>
      </c>
      <c r="C886" s="10" t="s">
        <v>111</v>
      </c>
      <c r="D886" s="96" t="s">
        <v>1031</v>
      </c>
      <c r="E886" s="123">
        <v>5000</v>
      </c>
      <c r="F886" s="74">
        <v>200</v>
      </c>
      <c r="G886" s="34"/>
      <c r="H886" s="34"/>
      <c r="I886" s="37"/>
      <c r="J886" s="47"/>
      <c r="K886" s="35"/>
    </row>
    <row r="887" spans="1:11" x14ac:dyDescent="0.25">
      <c r="A887" s="73">
        <v>44717</v>
      </c>
      <c r="B887" s="32">
        <f t="shared" si="10"/>
        <v>44717</v>
      </c>
      <c r="C887" s="10" t="s">
        <v>98</v>
      </c>
      <c r="D887" s="96" t="s">
        <v>2484</v>
      </c>
      <c r="E887" s="123">
        <v>2178</v>
      </c>
      <c r="F887" s="74">
        <v>198</v>
      </c>
      <c r="G887" s="34"/>
      <c r="H887" s="34"/>
      <c r="I887" s="37"/>
      <c r="J887" s="47"/>
      <c r="K887" s="35"/>
    </row>
    <row r="888" spans="1:11" x14ac:dyDescent="0.25">
      <c r="A888" s="152">
        <v>44321</v>
      </c>
      <c r="B888" s="32">
        <f t="shared" si="10"/>
        <v>44321</v>
      </c>
      <c r="C888" s="10" t="s">
        <v>83</v>
      </c>
      <c r="D888" s="96" t="s">
        <v>1016</v>
      </c>
      <c r="E888" s="122">
        <v>1627.22</v>
      </c>
      <c r="F888" s="105">
        <v>197</v>
      </c>
      <c r="G888" s="34"/>
      <c r="H888" s="34"/>
      <c r="I888" s="37"/>
      <c r="J888" s="47"/>
      <c r="K888" s="35"/>
    </row>
    <row r="889" spans="1:11" x14ac:dyDescent="0.25">
      <c r="A889" s="73">
        <v>44717</v>
      </c>
      <c r="B889" s="32">
        <f t="shared" si="10"/>
        <v>44717</v>
      </c>
      <c r="C889" s="10" t="s">
        <v>113</v>
      </c>
      <c r="D889" s="96" t="s">
        <v>1035</v>
      </c>
      <c r="E889" s="123">
        <v>10835</v>
      </c>
      <c r="F889" s="74">
        <v>197</v>
      </c>
      <c r="G889" s="34"/>
      <c r="H889" s="34"/>
      <c r="I889" s="37"/>
      <c r="J889" s="47"/>
      <c r="K889" s="35"/>
    </row>
    <row r="890" spans="1:11" x14ac:dyDescent="0.25">
      <c r="A890" s="81">
        <v>44635</v>
      </c>
      <c r="B890" s="32">
        <f t="shared" si="10"/>
        <v>44635</v>
      </c>
      <c r="C890" s="10" t="s">
        <v>61</v>
      </c>
      <c r="D890" s="96" t="s">
        <v>993</v>
      </c>
      <c r="E890" s="124">
        <v>2973.6</v>
      </c>
      <c r="F890" s="76">
        <v>180</v>
      </c>
      <c r="G890" s="34"/>
      <c r="H890" s="34"/>
      <c r="I890" s="37"/>
      <c r="J890" s="47"/>
      <c r="K890" s="35"/>
    </row>
    <row r="891" spans="1:11" x14ac:dyDescent="0.25">
      <c r="A891" s="73">
        <v>44717</v>
      </c>
      <c r="B891" s="32">
        <f t="shared" si="10"/>
        <v>44717</v>
      </c>
      <c r="C891" s="10" t="s">
        <v>121</v>
      </c>
      <c r="D891" s="96" t="s">
        <v>1040</v>
      </c>
      <c r="E891" s="123">
        <v>825</v>
      </c>
      <c r="F891" s="74">
        <v>165</v>
      </c>
      <c r="G891" s="34"/>
      <c r="H891" s="34"/>
      <c r="I891" s="37"/>
      <c r="J891" s="47"/>
      <c r="K891" s="35"/>
    </row>
    <row r="892" spans="1:11" x14ac:dyDescent="0.25">
      <c r="A892" s="73">
        <v>44717</v>
      </c>
      <c r="B892" s="32">
        <f t="shared" si="10"/>
        <v>44717</v>
      </c>
      <c r="C892" s="10" t="s">
        <v>99</v>
      </c>
      <c r="D892" s="96" t="s">
        <v>2485</v>
      </c>
      <c r="E892" s="123">
        <v>1474</v>
      </c>
      <c r="F892" s="74">
        <v>134</v>
      </c>
      <c r="G892" s="34"/>
      <c r="H892" s="34"/>
      <c r="I892" s="37"/>
      <c r="J892" s="47"/>
      <c r="K892" s="35"/>
    </row>
    <row r="893" spans="1:11" x14ac:dyDescent="0.25">
      <c r="A893" s="73">
        <v>44717</v>
      </c>
      <c r="B893" s="32">
        <f t="shared" si="10"/>
        <v>44717</v>
      </c>
      <c r="C893" s="10" t="s">
        <v>68</v>
      </c>
      <c r="D893" s="96" t="s">
        <v>1001</v>
      </c>
      <c r="E893" s="123">
        <v>5160</v>
      </c>
      <c r="F893" s="74">
        <v>129</v>
      </c>
      <c r="G893" s="34"/>
      <c r="H893" s="34"/>
      <c r="I893" s="37"/>
      <c r="J893" s="47"/>
      <c r="K893" s="35"/>
    </row>
    <row r="894" spans="1:11" x14ac:dyDescent="0.25">
      <c r="A894" s="152">
        <v>44321</v>
      </c>
      <c r="B894" s="32">
        <f t="shared" si="10"/>
        <v>44321</v>
      </c>
      <c r="C894" s="10" t="s">
        <v>92</v>
      </c>
      <c r="D894" s="96" t="s">
        <v>1567</v>
      </c>
      <c r="E894" s="122">
        <v>820</v>
      </c>
      <c r="F894" s="105">
        <v>120</v>
      </c>
      <c r="G894" s="34"/>
      <c r="H894" s="34"/>
      <c r="I894" s="37"/>
      <c r="J894" s="47"/>
      <c r="K894" s="35"/>
    </row>
    <row r="895" spans="1:11" x14ac:dyDescent="0.25">
      <c r="A895" s="152">
        <v>44321</v>
      </c>
      <c r="B895" s="32">
        <f t="shared" si="10"/>
        <v>44321</v>
      </c>
      <c r="C895" s="10" t="s">
        <v>94</v>
      </c>
      <c r="D895" s="96" t="s">
        <v>1022</v>
      </c>
      <c r="E895" s="122">
        <v>1710</v>
      </c>
      <c r="F895" s="105">
        <v>114</v>
      </c>
      <c r="G895" s="34"/>
      <c r="H895" s="34"/>
      <c r="I895" s="37"/>
      <c r="J895" s="47"/>
      <c r="K895" s="35"/>
    </row>
    <row r="896" spans="1:11" x14ac:dyDescent="0.25">
      <c r="A896" s="152">
        <v>44321</v>
      </c>
      <c r="B896" s="32">
        <f t="shared" si="10"/>
        <v>44321</v>
      </c>
      <c r="C896" s="10" t="s">
        <v>65</v>
      </c>
      <c r="D896" s="96" t="s">
        <v>998</v>
      </c>
      <c r="E896" s="122">
        <v>1111</v>
      </c>
      <c r="F896" s="105">
        <v>101</v>
      </c>
      <c r="G896" s="34"/>
      <c r="H896" s="34"/>
      <c r="I896" s="37"/>
      <c r="J896" s="47"/>
      <c r="K896" s="35"/>
    </row>
    <row r="897" spans="1:11" x14ac:dyDescent="0.25">
      <c r="A897" s="152">
        <v>44321</v>
      </c>
      <c r="B897" s="32">
        <f t="shared" si="10"/>
        <v>44321</v>
      </c>
      <c r="C897" s="10" t="s">
        <v>66</v>
      </c>
      <c r="D897" s="96" t="s">
        <v>999</v>
      </c>
      <c r="E897" s="122">
        <v>2523</v>
      </c>
      <c r="F897" s="105">
        <v>87</v>
      </c>
      <c r="G897" s="34"/>
      <c r="H897" s="34"/>
      <c r="I897" s="37"/>
      <c r="J897" s="47"/>
      <c r="K897" s="35"/>
    </row>
    <row r="898" spans="1:11" x14ac:dyDescent="0.25">
      <c r="A898" s="152">
        <v>44321</v>
      </c>
      <c r="B898" s="32">
        <f t="shared" si="10"/>
        <v>44321</v>
      </c>
      <c r="C898" s="10" t="s">
        <v>91</v>
      </c>
      <c r="D898" s="96" t="s">
        <v>2482</v>
      </c>
      <c r="E898" s="122">
        <v>504</v>
      </c>
      <c r="F898" s="105">
        <v>72</v>
      </c>
      <c r="G898" s="34"/>
      <c r="H898" s="34"/>
      <c r="I898" s="37"/>
      <c r="J898" s="47"/>
      <c r="K898" s="35"/>
    </row>
    <row r="899" spans="1:11" x14ac:dyDescent="0.25">
      <c r="A899" s="73">
        <v>44717</v>
      </c>
      <c r="B899" s="32">
        <f t="shared" si="10"/>
        <v>44717</v>
      </c>
      <c r="C899" s="10" t="s">
        <v>69</v>
      </c>
      <c r="D899" s="96" t="s">
        <v>1002</v>
      </c>
      <c r="E899" s="124">
        <v>620</v>
      </c>
      <c r="F899" s="76">
        <v>62</v>
      </c>
      <c r="G899" s="34"/>
      <c r="H899" s="34"/>
      <c r="I899" s="37"/>
      <c r="J899" s="47"/>
      <c r="K899" s="35"/>
    </row>
    <row r="900" spans="1:11" x14ac:dyDescent="0.25">
      <c r="A900" s="152">
        <v>44321</v>
      </c>
      <c r="B900" s="32">
        <f t="shared" si="10"/>
        <v>44321</v>
      </c>
      <c r="C900" s="10" t="s">
        <v>104</v>
      </c>
      <c r="D900" s="96" t="s">
        <v>1026</v>
      </c>
      <c r="E900" s="122">
        <v>2700</v>
      </c>
      <c r="F900" s="105">
        <v>60</v>
      </c>
      <c r="G900" s="34"/>
      <c r="H900" s="34"/>
      <c r="I900" s="37"/>
      <c r="J900" s="47"/>
      <c r="K900" s="35"/>
    </row>
    <row r="901" spans="1:11" x14ac:dyDescent="0.25">
      <c r="A901" s="73">
        <v>44717</v>
      </c>
      <c r="B901" s="32">
        <f t="shared" si="10"/>
        <v>44717</v>
      </c>
      <c r="C901" s="10" t="s">
        <v>117</v>
      </c>
      <c r="D901" s="96" t="s">
        <v>2489</v>
      </c>
      <c r="E901" s="123">
        <v>350</v>
      </c>
      <c r="F901" s="74">
        <v>50</v>
      </c>
      <c r="G901" s="34"/>
      <c r="H901" s="34"/>
      <c r="I901" s="37"/>
      <c r="J901" s="47"/>
      <c r="K901" s="35"/>
    </row>
    <row r="902" spans="1:11" x14ac:dyDescent="0.25">
      <c r="A902" s="73">
        <v>44717</v>
      </c>
      <c r="B902" s="32">
        <f t="shared" si="10"/>
        <v>44717</v>
      </c>
      <c r="C902" s="10" t="s">
        <v>109</v>
      </c>
      <c r="D902" s="96" t="s">
        <v>1030</v>
      </c>
      <c r="E902" s="123">
        <v>5520</v>
      </c>
      <c r="F902" s="74">
        <v>48</v>
      </c>
      <c r="G902" s="34"/>
      <c r="H902" s="34"/>
      <c r="I902" s="37"/>
      <c r="J902" s="47"/>
      <c r="K902" s="35"/>
    </row>
    <row r="903" spans="1:11" x14ac:dyDescent="0.25">
      <c r="A903" s="152">
        <v>44321</v>
      </c>
      <c r="B903" s="32">
        <f t="shared" si="10"/>
        <v>44321</v>
      </c>
      <c r="C903" s="10" t="s">
        <v>116</v>
      </c>
      <c r="D903" s="96" t="s">
        <v>2488</v>
      </c>
      <c r="E903" s="122">
        <v>322</v>
      </c>
      <c r="F903" s="105">
        <v>46</v>
      </c>
      <c r="G903" s="34"/>
      <c r="H903" s="34"/>
      <c r="I903" s="37"/>
      <c r="J903" s="47"/>
      <c r="K903" s="35"/>
    </row>
    <row r="904" spans="1:11" x14ac:dyDescent="0.25">
      <c r="A904" s="73">
        <v>44717</v>
      </c>
      <c r="B904" s="32">
        <f t="shared" si="10"/>
        <v>44717</v>
      </c>
      <c r="C904" s="10" t="s">
        <v>118</v>
      </c>
      <c r="D904" s="96" t="s">
        <v>2490</v>
      </c>
      <c r="E904" s="123">
        <v>322</v>
      </c>
      <c r="F904" s="74">
        <v>46</v>
      </c>
      <c r="G904" s="34"/>
      <c r="H904" s="34"/>
      <c r="I904" s="37"/>
      <c r="J904" s="47"/>
      <c r="K904" s="35"/>
    </row>
    <row r="905" spans="1:11" x14ac:dyDescent="0.25">
      <c r="A905" s="152">
        <v>44321</v>
      </c>
      <c r="B905" s="32">
        <f t="shared" si="10"/>
        <v>44321</v>
      </c>
      <c r="C905" s="10" t="s">
        <v>85</v>
      </c>
      <c r="D905" s="96" t="s">
        <v>1015</v>
      </c>
      <c r="E905" s="122">
        <v>4488</v>
      </c>
      <c r="F905" s="105">
        <v>33</v>
      </c>
      <c r="G905" s="34"/>
      <c r="H905" s="34"/>
      <c r="I905" s="37"/>
      <c r="J905" s="47"/>
      <c r="K905" s="35"/>
    </row>
    <row r="906" spans="1:11" x14ac:dyDescent="0.25">
      <c r="A906" s="152">
        <v>44321</v>
      </c>
      <c r="B906" s="32">
        <f t="shared" si="10"/>
        <v>44321</v>
      </c>
      <c r="C906" s="10" t="s">
        <v>95</v>
      </c>
      <c r="D906" s="96" t="s">
        <v>1023</v>
      </c>
      <c r="E906" s="122">
        <v>891</v>
      </c>
      <c r="F906" s="105">
        <v>33</v>
      </c>
      <c r="G906" s="34"/>
      <c r="H906" s="34"/>
      <c r="I906" s="37"/>
      <c r="J906" s="47"/>
      <c r="K906" s="35"/>
    </row>
    <row r="907" spans="1:11" x14ac:dyDescent="0.25">
      <c r="A907" s="73">
        <v>44717</v>
      </c>
      <c r="B907" s="32">
        <f t="shared" si="10"/>
        <v>44717</v>
      </c>
      <c r="C907" s="10" t="s">
        <v>119</v>
      </c>
      <c r="D907" s="96" t="s">
        <v>1038</v>
      </c>
      <c r="E907" s="123">
        <v>13168.800000000001</v>
      </c>
      <c r="F907" s="74">
        <v>31</v>
      </c>
      <c r="G907" s="34"/>
      <c r="H907" s="34"/>
      <c r="I907" s="37"/>
      <c r="J907" s="47"/>
      <c r="K907" s="35"/>
    </row>
    <row r="908" spans="1:11" x14ac:dyDescent="0.25">
      <c r="A908" s="81">
        <v>44635</v>
      </c>
      <c r="B908" s="32">
        <f t="shared" si="10"/>
        <v>44635</v>
      </c>
      <c r="C908" s="10" t="s">
        <v>63</v>
      </c>
      <c r="D908" s="96" t="s">
        <v>996</v>
      </c>
      <c r="E908" s="124">
        <v>750</v>
      </c>
      <c r="F908" s="76">
        <v>25</v>
      </c>
      <c r="G908" s="34"/>
      <c r="H908" s="34"/>
      <c r="I908" s="37"/>
      <c r="J908" s="47"/>
      <c r="K908" s="35"/>
    </row>
    <row r="909" spans="1:11" x14ac:dyDescent="0.25">
      <c r="A909" s="73">
        <v>44717</v>
      </c>
      <c r="B909" s="32">
        <f t="shared" si="10"/>
        <v>44717</v>
      </c>
      <c r="C909" s="10" t="s">
        <v>101</v>
      </c>
      <c r="D909" s="96" t="s">
        <v>1032</v>
      </c>
      <c r="E909" s="123">
        <v>960</v>
      </c>
      <c r="F909" s="74">
        <v>24</v>
      </c>
      <c r="G909" s="34"/>
      <c r="H909" s="34"/>
      <c r="I909" s="37"/>
      <c r="J909" s="47"/>
      <c r="K909" s="35"/>
    </row>
    <row r="910" spans="1:11" x14ac:dyDescent="0.25">
      <c r="A910" s="81">
        <v>44635</v>
      </c>
      <c r="B910" s="32">
        <f t="shared" ref="B910:B941" si="11">+A910</f>
        <v>44635</v>
      </c>
      <c r="C910" s="10" t="s">
        <v>57</v>
      </c>
      <c r="D910" s="96" t="s">
        <v>2479</v>
      </c>
      <c r="E910" s="123">
        <v>792</v>
      </c>
      <c r="F910" s="75">
        <v>22</v>
      </c>
      <c r="G910" s="34"/>
      <c r="H910" s="34"/>
      <c r="I910" s="37"/>
      <c r="J910" s="47"/>
      <c r="K910" s="35"/>
    </row>
    <row r="911" spans="1:11" x14ac:dyDescent="0.25">
      <c r="A911" s="152">
        <v>44321</v>
      </c>
      <c r="B911" s="32">
        <f t="shared" si="11"/>
        <v>44321</v>
      </c>
      <c r="C911" s="10" t="s">
        <v>88</v>
      </c>
      <c r="D911" s="96" t="s">
        <v>1021</v>
      </c>
      <c r="E911" s="122">
        <v>1650</v>
      </c>
      <c r="F911" s="105">
        <v>22</v>
      </c>
      <c r="G911" s="34"/>
      <c r="H911" s="34"/>
      <c r="I911" s="37"/>
      <c r="J911" s="47"/>
      <c r="K911" s="35"/>
    </row>
    <row r="912" spans="1:11" x14ac:dyDescent="0.25">
      <c r="A912" s="81">
        <v>44635</v>
      </c>
      <c r="B912" s="32">
        <f t="shared" si="11"/>
        <v>44635</v>
      </c>
      <c r="C912" s="10" t="s">
        <v>59</v>
      </c>
      <c r="D912" s="96" t="s">
        <v>1565</v>
      </c>
      <c r="E912" s="124">
        <v>3600</v>
      </c>
      <c r="F912" s="76">
        <v>20</v>
      </c>
      <c r="G912" s="34"/>
      <c r="H912" s="34"/>
      <c r="I912" s="37"/>
      <c r="J912" s="47"/>
      <c r="K912" s="35"/>
    </row>
    <row r="913" spans="1:11" x14ac:dyDescent="0.25">
      <c r="A913" s="152">
        <v>44321</v>
      </c>
      <c r="B913" s="32">
        <f t="shared" si="11"/>
        <v>44321</v>
      </c>
      <c r="C913" s="10" t="s">
        <v>55</v>
      </c>
      <c r="D913" s="96" t="s">
        <v>994</v>
      </c>
      <c r="E913" s="122">
        <v>2280</v>
      </c>
      <c r="F913" s="105">
        <v>19</v>
      </c>
      <c r="G913" s="34"/>
      <c r="H913" s="34"/>
      <c r="I913" s="37"/>
      <c r="J913" s="47"/>
      <c r="K913" s="35"/>
    </row>
    <row r="914" spans="1:11" x14ac:dyDescent="0.25">
      <c r="A914" s="73">
        <v>44717</v>
      </c>
      <c r="B914" s="32">
        <f t="shared" si="11"/>
        <v>44717</v>
      </c>
      <c r="C914" s="10" t="s">
        <v>140</v>
      </c>
      <c r="D914" s="96" t="s">
        <v>1045</v>
      </c>
      <c r="E914" s="123">
        <v>82800</v>
      </c>
      <c r="F914" s="74">
        <v>18</v>
      </c>
      <c r="G914" s="34"/>
      <c r="H914" s="34"/>
      <c r="I914" s="37"/>
      <c r="J914" s="47"/>
      <c r="K914" s="35"/>
    </row>
    <row r="915" spans="1:11" x14ac:dyDescent="0.25">
      <c r="A915" s="152">
        <v>44321</v>
      </c>
      <c r="B915" s="32">
        <f t="shared" si="11"/>
        <v>44321</v>
      </c>
      <c r="C915" s="10" t="s">
        <v>115</v>
      </c>
      <c r="D915" s="96" t="s">
        <v>1037</v>
      </c>
      <c r="E915" s="122">
        <v>85</v>
      </c>
      <c r="F915" s="105">
        <v>17</v>
      </c>
      <c r="G915" s="34"/>
      <c r="H915" s="34"/>
      <c r="I915" s="37"/>
      <c r="J915" s="47"/>
      <c r="K915" s="35"/>
    </row>
    <row r="916" spans="1:11" x14ac:dyDescent="0.25">
      <c r="A916" s="152">
        <v>44321</v>
      </c>
      <c r="B916" s="32">
        <f t="shared" si="11"/>
        <v>44321</v>
      </c>
      <c r="C916" s="10" t="s">
        <v>60</v>
      </c>
      <c r="D916" s="96" t="s">
        <v>995</v>
      </c>
      <c r="E916" s="122">
        <v>4816</v>
      </c>
      <c r="F916" s="105">
        <v>16</v>
      </c>
      <c r="G916" s="34"/>
      <c r="H916" s="34"/>
      <c r="I916" s="37"/>
      <c r="J916" s="47"/>
      <c r="K916" s="35"/>
    </row>
    <row r="917" spans="1:11" x14ac:dyDescent="0.25">
      <c r="A917" s="152">
        <v>44321</v>
      </c>
      <c r="B917" s="32">
        <f t="shared" si="11"/>
        <v>44321</v>
      </c>
      <c r="C917" s="10" t="s">
        <v>129</v>
      </c>
      <c r="D917" s="96" t="s">
        <v>1047</v>
      </c>
      <c r="E917" s="122">
        <v>71696</v>
      </c>
      <c r="F917" s="105">
        <v>16</v>
      </c>
      <c r="G917" s="34"/>
      <c r="H917" s="34"/>
      <c r="I917" s="37"/>
      <c r="J917" s="47"/>
      <c r="K917" s="35"/>
    </row>
    <row r="918" spans="1:11" x14ac:dyDescent="0.25">
      <c r="A918" s="152">
        <v>44321</v>
      </c>
      <c r="B918" s="32">
        <f t="shared" si="11"/>
        <v>44321</v>
      </c>
      <c r="C918" s="10" t="s">
        <v>76</v>
      </c>
      <c r="D918" s="96" t="s">
        <v>1009</v>
      </c>
      <c r="E918" s="122">
        <v>840</v>
      </c>
      <c r="F918" s="105">
        <v>15</v>
      </c>
      <c r="G918" s="34"/>
      <c r="H918" s="34"/>
      <c r="I918" s="37"/>
      <c r="J918" s="47"/>
      <c r="K918" s="35"/>
    </row>
    <row r="919" spans="1:11" x14ac:dyDescent="0.25">
      <c r="A919" s="73">
        <v>44717</v>
      </c>
      <c r="B919" s="32">
        <f t="shared" si="11"/>
        <v>44717</v>
      </c>
      <c r="C919" s="10" t="s">
        <v>132</v>
      </c>
      <c r="D919" s="96" t="s">
        <v>1061</v>
      </c>
      <c r="E919" s="123">
        <v>227710.5</v>
      </c>
      <c r="F919" s="74">
        <v>15</v>
      </c>
      <c r="G919" s="34"/>
      <c r="H919" s="34"/>
      <c r="I919" s="37"/>
      <c r="J919" s="47"/>
      <c r="K919" s="35"/>
    </row>
    <row r="920" spans="1:11" x14ac:dyDescent="0.25">
      <c r="A920" s="152">
        <v>44321</v>
      </c>
      <c r="B920" s="32">
        <f t="shared" si="11"/>
        <v>44321</v>
      </c>
      <c r="C920" s="10" t="s">
        <v>75</v>
      </c>
      <c r="D920" s="96" t="s">
        <v>1008</v>
      </c>
      <c r="E920" s="122">
        <v>2156</v>
      </c>
      <c r="F920" s="105">
        <v>14</v>
      </c>
      <c r="G920" s="34"/>
      <c r="H920" s="34"/>
      <c r="I920" s="37"/>
      <c r="J920" s="47"/>
      <c r="K920" s="35"/>
    </row>
    <row r="921" spans="1:11" x14ac:dyDescent="0.25">
      <c r="A921" s="152">
        <v>44321</v>
      </c>
      <c r="B921" s="32">
        <f t="shared" si="11"/>
        <v>44321</v>
      </c>
      <c r="C921" s="10" t="s">
        <v>148</v>
      </c>
      <c r="D921" s="96" t="s">
        <v>1056</v>
      </c>
      <c r="E921" s="122">
        <v>64400</v>
      </c>
      <c r="F921" s="105">
        <v>14</v>
      </c>
      <c r="G921" s="34"/>
      <c r="H921" s="34"/>
      <c r="I921" s="37"/>
      <c r="J921" s="47"/>
      <c r="K921" s="35"/>
    </row>
    <row r="922" spans="1:11" x14ac:dyDescent="0.25">
      <c r="A922" s="152">
        <v>44321</v>
      </c>
      <c r="B922" s="32">
        <f t="shared" si="11"/>
        <v>44321</v>
      </c>
      <c r="C922" s="10" t="s">
        <v>74</v>
      </c>
      <c r="D922" s="96" t="s">
        <v>1006</v>
      </c>
      <c r="E922" s="122">
        <v>1170</v>
      </c>
      <c r="F922" s="105">
        <v>13</v>
      </c>
      <c r="G922" s="34"/>
      <c r="H922" s="34"/>
      <c r="I922" s="37"/>
      <c r="J922" s="47"/>
      <c r="K922" s="35"/>
    </row>
    <row r="923" spans="1:11" x14ac:dyDescent="0.25">
      <c r="A923" s="152">
        <v>44321</v>
      </c>
      <c r="B923" s="32">
        <f t="shared" si="11"/>
        <v>44321</v>
      </c>
      <c r="C923" s="10" t="s">
        <v>147</v>
      </c>
      <c r="D923" s="96" t="s">
        <v>1055</v>
      </c>
      <c r="E923" s="122">
        <v>59800</v>
      </c>
      <c r="F923" s="105">
        <v>13</v>
      </c>
      <c r="G923" s="34"/>
      <c r="H923" s="34"/>
      <c r="I923" s="37"/>
      <c r="J923" s="47"/>
      <c r="K923" s="35"/>
    </row>
    <row r="924" spans="1:11" x14ac:dyDescent="0.25">
      <c r="A924" s="152">
        <v>44321</v>
      </c>
      <c r="B924" s="32">
        <f t="shared" si="11"/>
        <v>44321</v>
      </c>
      <c r="C924" s="10" t="s">
        <v>122</v>
      </c>
      <c r="D924" s="96" t="s">
        <v>1042</v>
      </c>
      <c r="E924" s="122">
        <v>9000</v>
      </c>
      <c r="F924" s="105">
        <v>12</v>
      </c>
      <c r="G924" s="34"/>
      <c r="H924" s="34"/>
      <c r="I924" s="37"/>
      <c r="J924" s="47"/>
      <c r="K924" s="35"/>
    </row>
    <row r="925" spans="1:11" x14ac:dyDescent="0.25">
      <c r="A925" s="73">
        <v>44717</v>
      </c>
      <c r="B925" s="32">
        <f t="shared" si="11"/>
        <v>44717</v>
      </c>
      <c r="C925" s="10" t="s">
        <v>125</v>
      </c>
      <c r="D925" s="96" t="s">
        <v>1044</v>
      </c>
      <c r="E925" s="123">
        <v>900</v>
      </c>
      <c r="F925" s="74">
        <v>12</v>
      </c>
      <c r="G925" s="34"/>
      <c r="H925" s="34"/>
      <c r="I925" s="37"/>
      <c r="J925" s="47"/>
      <c r="K925" s="35"/>
    </row>
    <row r="926" spans="1:11" x14ac:dyDescent="0.25">
      <c r="A926" s="152">
        <v>44321</v>
      </c>
      <c r="B926" s="32">
        <f t="shared" si="11"/>
        <v>44321</v>
      </c>
      <c r="C926" s="10" t="s">
        <v>71</v>
      </c>
      <c r="D926" s="96" t="s">
        <v>1005</v>
      </c>
      <c r="E926" s="122">
        <v>440</v>
      </c>
      <c r="F926" s="105">
        <v>11</v>
      </c>
      <c r="G926" s="34"/>
      <c r="H926" s="34"/>
      <c r="I926" s="37"/>
      <c r="J926" s="47"/>
      <c r="K926" s="35"/>
    </row>
    <row r="927" spans="1:11" x14ac:dyDescent="0.25">
      <c r="A927" s="73">
        <v>44717</v>
      </c>
      <c r="B927" s="32">
        <f t="shared" si="11"/>
        <v>44717</v>
      </c>
      <c r="C927" s="10" t="s">
        <v>128</v>
      </c>
      <c r="D927" s="96" t="s">
        <v>1048</v>
      </c>
      <c r="E927" s="123">
        <v>42900</v>
      </c>
      <c r="F927" s="74">
        <v>11</v>
      </c>
      <c r="G927" s="34"/>
      <c r="H927" s="34"/>
      <c r="I927" s="37"/>
      <c r="J927" s="47"/>
      <c r="K927" s="35"/>
    </row>
    <row r="928" spans="1:11" x14ac:dyDescent="0.25">
      <c r="A928" s="152">
        <v>44321</v>
      </c>
      <c r="B928" s="32">
        <f t="shared" si="11"/>
        <v>44321</v>
      </c>
      <c r="C928" s="10" t="s">
        <v>146</v>
      </c>
      <c r="D928" s="96" t="s">
        <v>1054</v>
      </c>
      <c r="E928" s="122">
        <v>50600</v>
      </c>
      <c r="F928" s="105">
        <v>11</v>
      </c>
      <c r="G928" s="34"/>
      <c r="H928" s="34"/>
      <c r="I928" s="37"/>
      <c r="J928" s="47"/>
      <c r="K928" s="35"/>
    </row>
    <row r="929" spans="1:11" x14ac:dyDescent="0.25">
      <c r="A929" s="73">
        <v>44717</v>
      </c>
      <c r="B929" s="32">
        <f t="shared" si="11"/>
        <v>44717</v>
      </c>
      <c r="C929" s="10" t="s">
        <v>81</v>
      </c>
      <c r="D929" s="96" t="s">
        <v>1011</v>
      </c>
      <c r="E929" s="124">
        <v>1250</v>
      </c>
      <c r="F929" s="53">
        <v>10</v>
      </c>
      <c r="G929" s="34"/>
      <c r="H929" s="34"/>
      <c r="I929" s="37"/>
      <c r="J929" s="47"/>
      <c r="K929" s="35"/>
    </row>
    <row r="930" spans="1:11" x14ac:dyDescent="0.25">
      <c r="A930" s="152">
        <v>44321</v>
      </c>
      <c r="B930" s="32">
        <f t="shared" si="11"/>
        <v>44321</v>
      </c>
      <c r="C930" s="10" t="s">
        <v>84</v>
      </c>
      <c r="D930" s="96" t="s">
        <v>1018</v>
      </c>
      <c r="E930" s="122">
        <v>240</v>
      </c>
      <c r="F930" s="105">
        <v>10</v>
      </c>
      <c r="G930" s="34"/>
      <c r="H930" s="34"/>
      <c r="I930" s="37"/>
      <c r="J930" s="47"/>
      <c r="K930" s="35"/>
    </row>
    <row r="931" spans="1:11" x14ac:dyDescent="0.25">
      <c r="A931" s="152">
        <v>44321</v>
      </c>
      <c r="B931" s="32">
        <f t="shared" si="11"/>
        <v>44321</v>
      </c>
      <c r="C931" s="10" t="s">
        <v>114</v>
      </c>
      <c r="D931" s="96" t="s">
        <v>1036</v>
      </c>
      <c r="E931" s="122">
        <v>1364.3999999999999</v>
      </c>
      <c r="F931" s="105">
        <v>9</v>
      </c>
      <c r="G931" s="34"/>
      <c r="H931" s="34"/>
      <c r="I931" s="37"/>
      <c r="J931" s="47"/>
      <c r="K931" s="35"/>
    </row>
    <row r="932" spans="1:11" x14ac:dyDescent="0.25">
      <c r="A932" s="152">
        <v>44321</v>
      </c>
      <c r="B932" s="32">
        <f t="shared" si="11"/>
        <v>44321</v>
      </c>
      <c r="C932" s="10" t="s">
        <v>131</v>
      </c>
      <c r="D932" s="96" t="s">
        <v>1569</v>
      </c>
      <c r="E932" s="122">
        <v>65344.86</v>
      </c>
      <c r="F932" s="105">
        <v>9</v>
      </c>
      <c r="G932" s="34"/>
      <c r="H932" s="34"/>
      <c r="I932" s="37"/>
      <c r="J932" s="47"/>
      <c r="K932" s="35"/>
    </row>
    <row r="933" spans="1:11" x14ac:dyDescent="0.25">
      <c r="A933" s="73">
        <v>44717</v>
      </c>
      <c r="B933" s="32">
        <f t="shared" si="11"/>
        <v>44717</v>
      </c>
      <c r="C933" s="10" t="s">
        <v>134</v>
      </c>
      <c r="D933" s="96" t="s">
        <v>1063</v>
      </c>
      <c r="E933" s="123">
        <v>169293.42</v>
      </c>
      <c r="F933" s="74">
        <v>9</v>
      </c>
      <c r="G933" s="34"/>
      <c r="H933" s="34"/>
      <c r="I933" s="37"/>
      <c r="J933" s="47"/>
      <c r="K933" s="35"/>
    </row>
    <row r="934" spans="1:11" x14ac:dyDescent="0.25">
      <c r="A934" s="73">
        <v>44717</v>
      </c>
      <c r="B934" s="32">
        <f t="shared" si="11"/>
        <v>44717</v>
      </c>
      <c r="C934" s="10" t="s">
        <v>135</v>
      </c>
      <c r="D934" s="96" t="s">
        <v>1064</v>
      </c>
      <c r="E934" s="123">
        <v>169792.56</v>
      </c>
      <c r="F934" s="74">
        <v>9</v>
      </c>
      <c r="G934" s="34"/>
      <c r="H934" s="34"/>
      <c r="I934" s="37"/>
      <c r="J934" s="47"/>
      <c r="K934" s="35"/>
    </row>
    <row r="935" spans="1:11" x14ac:dyDescent="0.25">
      <c r="A935" s="73">
        <v>44717</v>
      </c>
      <c r="B935" s="32">
        <f t="shared" si="11"/>
        <v>44717</v>
      </c>
      <c r="C935" s="10" t="s">
        <v>106</v>
      </c>
      <c r="D935" s="96" t="s">
        <v>1027</v>
      </c>
      <c r="E935" s="123">
        <v>1200</v>
      </c>
      <c r="F935" s="74">
        <v>8</v>
      </c>
      <c r="G935" s="34"/>
      <c r="H935" s="34"/>
      <c r="I935" s="37"/>
      <c r="J935" s="47"/>
      <c r="K935" s="35"/>
    </row>
    <row r="936" spans="1:11" x14ac:dyDescent="0.25">
      <c r="A936" s="152">
        <v>44321</v>
      </c>
      <c r="B936" s="32">
        <f t="shared" si="11"/>
        <v>44321</v>
      </c>
      <c r="C936" s="10" t="s">
        <v>120</v>
      </c>
      <c r="D936" s="96" t="s">
        <v>1039</v>
      </c>
      <c r="E936" s="122">
        <v>120</v>
      </c>
      <c r="F936" s="105">
        <v>8</v>
      </c>
      <c r="G936" s="34"/>
      <c r="H936" s="34"/>
      <c r="I936" s="37"/>
      <c r="J936" s="47"/>
      <c r="K936" s="35"/>
    </row>
    <row r="937" spans="1:11" x14ac:dyDescent="0.25">
      <c r="A937" s="152">
        <v>44321</v>
      </c>
      <c r="B937" s="32">
        <f t="shared" si="11"/>
        <v>44321</v>
      </c>
      <c r="C937" s="10" t="s">
        <v>130</v>
      </c>
      <c r="D937" s="96" t="s">
        <v>1568</v>
      </c>
      <c r="E937" s="122">
        <v>99006.720000000001</v>
      </c>
      <c r="F937" s="105">
        <v>8</v>
      </c>
      <c r="G937" s="34"/>
      <c r="H937" s="34"/>
      <c r="I937" s="37"/>
      <c r="J937" s="47"/>
      <c r="K937" s="35"/>
    </row>
    <row r="938" spans="1:11" x14ac:dyDescent="0.25">
      <c r="A938" s="73">
        <v>44717</v>
      </c>
      <c r="B938" s="32">
        <f t="shared" si="11"/>
        <v>44717</v>
      </c>
      <c r="C938" s="10" t="s">
        <v>149</v>
      </c>
      <c r="D938" s="96" t="s">
        <v>2492</v>
      </c>
      <c r="E938" s="123">
        <v>61360</v>
      </c>
      <c r="F938" s="74">
        <v>8</v>
      </c>
      <c r="G938" s="34"/>
      <c r="H938" s="34"/>
      <c r="I938" s="37"/>
      <c r="J938" s="47"/>
      <c r="K938" s="35"/>
    </row>
    <row r="939" spans="1:11" x14ac:dyDescent="0.25">
      <c r="A939" s="81">
        <v>44635</v>
      </c>
      <c r="B939" s="32">
        <f t="shared" si="11"/>
        <v>44635</v>
      </c>
      <c r="C939" s="10" t="s">
        <v>64</v>
      </c>
      <c r="D939" s="96" t="s">
        <v>997</v>
      </c>
      <c r="E939" s="124">
        <v>315</v>
      </c>
      <c r="F939" s="76">
        <v>7</v>
      </c>
      <c r="G939" s="34"/>
      <c r="H939" s="34"/>
      <c r="I939" s="37"/>
      <c r="J939" s="47"/>
      <c r="K939" s="35"/>
    </row>
    <row r="940" spans="1:11" x14ac:dyDescent="0.25">
      <c r="A940" s="73">
        <v>44717</v>
      </c>
      <c r="B940" s="32">
        <f t="shared" si="11"/>
        <v>44717</v>
      </c>
      <c r="C940" s="10" t="s">
        <v>89</v>
      </c>
      <c r="D940" s="96" t="s">
        <v>1019</v>
      </c>
      <c r="E940" s="124">
        <v>4900</v>
      </c>
      <c r="F940" s="53">
        <v>7</v>
      </c>
      <c r="G940" s="34"/>
      <c r="H940" s="34"/>
      <c r="I940" s="37"/>
      <c r="J940" s="47"/>
      <c r="K940" s="35"/>
    </row>
    <row r="941" spans="1:11" x14ac:dyDescent="0.25">
      <c r="A941" s="73">
        <v>44717</v>
      </c>
      <c r="B941" s="32">
        <f t="shared" si="11"/>
        <v>44717</v>
      </c>
      <c r="C941" s="10" t="s">
        <v>141</v>
      </c>
      <c r="D941" s="96" t="s">
        <v>1049</v>
      </c>
      <c r="E941" s="123">
        <v>10500</v>
      </c>
      <c r="F941" s="74">
        <v>7</v>
      </c>
      <c r="G941" s="34"/>
      <c r="H941" s="34"/>
      <c r="I941" s="37"/>
      <c r="J941" s="47"/>
      <c r="K941" s="35"/>
    </row>
    <row r="942" spans="1:11" x14ac:dyDescent="0.25">
      <c r="A942" s="73">
        <v>44717</v>
      </c>
      <c r="B942" s="32">
        <f t="shared" ref="B942:B972" si="12">+A942</f>
        <v>44717</v>
      </c>
      <c r="C942" s="10" t="s">
        <v>144</v>
      </c>
      <c r="D942" s="96" t="s">
        <v>1052</v>
      </c>
      <c r="E942" s="123">
        <v>10850</v>
      </c>
      <c r="F942" s="74">
        <v>7</v>
      </c>
      <c r="G942" s="34"/>
      <c r="H942" s="34"/>
      <c r="I942" s="37"/>
      <c r="J942" s="47"/>
      <c r="K942" s="35"/>
    </row>
    <row r="943" spans="1:11" x14ac:dyDescent="0.25">
      <c r="A943" s="152">
        <v>44321</v>
      </c>
      <c r="B943" s="32">
        <f t="shared" si="12"/>
        <v>44321</v>
      </c>
      <c r="C943" s="10" t="s">
        <v>70</v>
      </c>
      <c r="D943" s="96" t="s">
        <v>1003</v>
      </c>
      <c r="E943" s="122">
        <v>126</v>
      </c>
      <c r="F943" s="105">
        <v>6</v>
      </c>
      <c r="G943" s="34"/>
      <c r="H943" s="34"/>
      <c r="I943" s="37"/>
      <c r="J943" s="47"/>
      <c r="K943" s="35"/>
    </row>
    <row r="944" spans="1:11" x14ac:dyDescent="0.25">
      <c r="A944" s="73">
        <v>44717</v>
      </c>
      <c r="B944" s="32">
        <f t="shared" si="12"/>
        <v>44717</v>
      </c>
      <c r="C944" s="10" t="s">
        <v>107</v>
      </c>
      <c r="D944" s="96" t="s">
        <v>1028</v>
      </c>
      <c r="E944" s="123">
        <v>1188</v>
      </c>
      <c r="F944" s="74">
        <v>6</v>
      </c>
      <c r="G944" s="34"/>
      <c r="H944" s="34"/>
      <c r="I944" s="37"/>
      <c r="J944" s="47"/>
      <c r="K944" s="35"/>
    </row>
    <row r="945" spans="1:11" x14ac:dyDescent="0.25">
      <c r="A945" s="73">
        <v>44717</v>
      </c>
      <c r="B945" s="32">
        <f t="shared" si="12"/>
        <v>44717</v>
      </c>
      <c r="C945" s="10" t="s">
        <v>133</v>
      </c>
      <c r="D945" s="96" t="s">
        <v>1062</v>
      </c>
      <c r="E945" s="123">
        <v>112862.28</v>
      </c>
      <c r="F945" s="74">
        <v>6</v>
      </c>
      <c r="G945" s="34"/>
      <c r="H945" s="34"/>
      <c r="I945" s="37"/>
      <c r="J945" s="47"/>
      <c r="K945" s="35"/>
    </row>
    <row r="946" spans="1:11" x14ac:dyDescent="0.25">
      <c r="A946" s="152">
        <v>44321</v>
      </c>
      <c r="B946" s="32">
        <f t="shared" si="12"/>
        <v>44321</v>
      </c>
      <c r="C946" s="10" t="s">
        <v>145</v>
      </c>
      <c r="D946" s="96" t="s">
        <v>1053</v>
      </c>
      <c r="E946" s="122">
        <v>38940</v>
      </c>
      <c r="F946" s="105">
        <v>6</v>
      </c>
      <c r="G946" s="34"/>
      <c r="H946" s="34"/>
      <c r="I946" s="37"/>
      <c r="J946" s="47"/>
      <c r="K946" s="35"/>
    </row>
    <row r="947" spans="1:11" x14ac:dyDescent="0.25">
      <c r="A947" s="73">
        <v>44508</v>
      </c>
      <c r="B947" s="32">
        <f t="shared" si="12"/>
        <v>44508</v>
      </c>
      <c r="C947" s="10" t="s">
        <v>67</v>
      </c>
      <c r="D947" s="96" t="s">
        <v>1000</v>
      </c>
      <c r="E947" s="124">
        <v>160</v>
      </c>
      <c r="F947" s="76">
        <v>5</v>
      </c>
      <c r="G947" s="34"/>
      <c r="H947" s="34"/>
      <c r="I947" s="37"/>
      <c r="J947" s="47"/>
      <c r="K947" s="35"/>
    </row>
    <row r="948" spans="1:11" x14ac:dyDescent="0.25">
      <c r="A948" s="73">
        <v>44717</v>
      </c>
      <c r="B948" s="32">
        <f t="shared" si="12"/>
        <v>44717</v>
      </c>
      <c r="C948" s="10" t="s">
        <v>105</v>
      </c>
      <c r="D948" s="96" t="s">
        <v>1025</v>
      </c>
      <c r="E948" s="123">
        <v>11682</v>
      </c>
      <c r="F948" s="74">
        <v>5</v>
      </c>
      <c r="G948" s="34"/>
      <c r="H948" s="34"/>
      <c r="I948" s="37"/>
      <c r="J948" s="47"/>
      <c r="K948" s="35"/>
    </row>
    <row r="949" spans="1:11" x14ac:dyDescent="0.25">
      <c r="A949" s="73">
        <v>44717</v>
      </c>
      <c r="B949" s="32">
        <f t="shared" si="12"/>
        <v>44717</v>
      </c>
      <c r="C949" s="10" t="s">
        <v>150</v>
      </c>
      <c r="D949" s="96" t="s">
        <v>2493</v>
      </c>
      <c r="E949" s="123">
        <v>42750</v>
      </c>
      <c r="F949" s="74">
        <v>5</v>
      </c>
      <c r="G949" s="34"/>
      <c r="H949" s="34"/>
      <c r="I949" s="37"/>
      <c r="J949" s="47"/>
      <c r="K949" s="35"/>
    </row>
    <row r="950" spans="1:11" x14ac:dyDescent="0.25">
      <c r="A950" s="73">
        <v>44717</v>
      </c>
      <c r="B950" s="32">
        <f t="shared" si="12"/>
        <v>44717</v>
      </c>
      <c r="C950" s="10" t="s">
        <v>151</v>
      </c>
      <c r="D950" s="96" t="s">
        <v>2494</v>
      </c>
      <c r="E950" s="123">
        <v>42750</v>
      </c>
      <c r="F950" s="74">
        <v>5</v>
      </c>
      <c r="G950" s="34"/>
      <c r="H950" s="34"/>
      <c r="I950" s="37"/>
      <c r="J950" s="47"/>
      <c r="K950" s="35"/>
    </row>
    <row r="951" spans="1:11" x14ac:dyDescent="0.25">
      <c r="A951" s="81">
        <v>44635</v>
      </c>
      <c r="B951" s="32">
        <f t="shared" si="12"/>
        <v>44635</v>
      </c>
      <c r="C951" s="10" t="s">
        <v>62</v>
      </c>
      <c r="D951" s="96" t="s">
        <v>1566</v>
      </c>
      <c r="E951" s="124">
        <v>76</v>
      </c>
      <c r="F951" s="76">
        <v>4</v>
      </c>
      <c r="G951" s="34"/>
      <c r="H951" s="34"/>
      <c r="I951" s="37"/>
      <c r="J951" s="47"/>
      <c r="K951" s="35"/>
    </row>
    <row r="952" spans="1:11" x14ac:dyDescent="0.25">
      <c r="A952" s="73">
        <v>44717</v>
      </c>
      <c r="B952" s="32">
        <f t="shared" si="12"/>
        <v>44717</v>
      </c>
      <c r="C952" s="10" t="s">
        <v>82</v>
      </c>
      <c r="D952" s="96" t="s">
        <v>1014</v>
      </c>
      <c r="E952" s="124">
        <v>560</v>
      </c>
      <c r="F952" s="53">
        <v>4</v>
      </c>
      <c r="G952" s="34"/>
      <c r="H952" s="34"/>
      <c r="I952" s="37"/>
      <c r="J952" s="47"/>
      <c r="K952" s="35"/>
    </row>
    <row r="953" spans="1:11" x14ac:dyDescent="0.25">
      <c r="A953" s="152">
        <v>44321</v>
      </c>
      <c r="B953" s="32">
        <f t="shared" si="12"/>
        <v>44321</v>
      </c>
      <c r="C953" s="10" t="s">
        <v>87</v>
      </c>
      <c r="D953" s="96" t="s">
        <v>1020</v>
      </c>
      <c r="E953" s="122">
        <v>1000</v>
      </c>
      <c r="F953" s="105">
        <v>4</v>
      </c>
      <c r="G953" s="34"/>
      <c r="H953" s="34"/>
      <c r="I953" s="37"/>
      <c r="J953" s="47"/>
      <c r="K953" s="35"/>
    </row>
    <row r="954" spans="1:11" x14ac:dyDescent="0.25">
      <c r="A954" s="152">
        <v>44321</v>
      </c>
      <c r="B954" s="32">
        <f t="shared" si="12"/>
        <v>44321</v>
      </c>
      <c r="C954" s="10" t="s">
        <v>103</v>
      </c>
      <c r="D954" s="96" t="s">
        <v>1034</v>
      </c>
      <c r="E954" s="122">
        <v>440</v>
      </c>
      <c r="F954" s="105">
        <v>4</v>
      </c>
      <c r="G954" s="34"/>
      <c r="H954" s="34"/>
      <c r="I954" s="37"/>
      <c r="J954" s="47"/>
      <c r="K954" s="35"/>
    </row>
    <row r="955" spans="1:11" x14ac:dyDescent="0.25">
      <c r="A955" s="152">
        <v>44321</v>
      </c>
      <c r="B955" s="32">
        <f t="shared" si="12"/>
        <v>44321</v>
      </c>
      <c r="C955" s="10" t="s">
        <v>127</v>
      </c>
      <c r="D955" s="96" t="s">
        <v>1046</v>
      </c>
      <c r="E955" s="122">
        <v>38000</v>
      </c>
      <c r="F955" s="105">
        <v>4</v>
      </c>
      <c r="G955" s="34"/>
      <c r="H955" s="34"/>
      <c r="I955" s="37"/>
      <c r="J955" s="47"/>
      <c r="K955" s="35"/>
    </row>
    <row r="956" spans="1:11" x14ac:dyDescent="0.25">
      <c r="A956" s="152">
        <v>44321</v>
      </c>
      <c r="B956" s="32">
        <f t="shared" si="12"/>
        <v>44321</v>
      </c>
      <c r="C956" s="10" t="s">
        <v>138</v>
      </c>
      <c r="D956" s="96" t="s">
        <v>1060</v>
      </c>
      <c r="E956" s="122">
        <v>21560.959999999999</v>
      </c>
      <c r="F956" s="105">
        <v>4</v>
      </c>
      <c r="G956" s="34"/>
      <c r="H956" s="34"/>
      <c r="I956" s="37"/>
      <c r="J956" s="47"/>
      <c r="K956" s="35"/>
    </row>
    <row r="957" spans="1:11" x14ac:dyDescent="0.25">
      <c r="A957" s="152">
        <v>44321</v>
      </c>
      <c r="B957" s="32">
        <f t="shared" si="12"/>
        <v>44321</v>
      </c>
      <c r="C957" s="10" t="s">
        <v>96</v>
      </c>
      <c r="D957" s="96" t="s">
        <v>1024</v>
      </c>
      <c r="E957" s="122">
        <v>597</v>
      </c>
      <c r="F957" s="105">
        <v>3</v>
      </c>
      <c r="G957" s="34"/>
      <c r="H957" s="34"/>
      <c r="I957" s="37"/>
      <c r="J957" s="47"/>
      <c r="K957" s="35"/>
    </row>
    <row r="958" spans="1:11" x14ac:dyDescent="0.25">
      <c r="A958" s="73">
        <v>44717</v>
      </c>
      <c r="B958" s="32">
        <f t="shared" si="12"/>
        <v>44717</v>
      </c>
      <c r="C958" s="10" t="s">
        <v>124</v>
      </c>
      <c r="D958" s="96" t="s">
        <v>1043</v>
      </c>
      <c r="E958" s="123">
        <v>60</v>
      </c>
      <c r="F958" s="74">
        <v>3</v>
      </c>
      <c r="G958" s="34"/>
      <c r="H958" s="34"/>
      <c r="I958" s="37"/>
      <c r="J958" s="47"/>
      <c r="K958" s="35"/>
    </row>
    <row r="959" spans="1:11" x14ac:dyDescent="0.25">
      <c r="A959" s="152">
        <v>44321</v>
      </c>
      <c r="B959" s="32">
        <f t="shared" si="12"/>
        <v>44321</v>
      </c>
      <c r="C959" s="10" t="s">
        <v>126</v>
      </c>
      <c r="D959" s="96" t="s">
        <v>2491</v>
      </c>
      <c r="E959" s="122">
        <v>13062.449999999999</v>
      </c>
      <c r="F959" s="105">
        <v>3</v>
      </c>
      <c r="G959" s="34"/>
      <c r="H959" s="34"/>
      <c r="I959" s="37"/>
      <c r="J959" s="47"/>
      <c r="K959" s="35"/>
    </row>
    <row r="960" spans="1:11" x14ac:dyDescent="0.25">
      <c r="A960" s="73">
        <v>44717</v>
      </c>
      <c r="B960" s="32">
        <f t="shared" si="12"/>
        <v>44717</v>
      </c>
      <c r="C960" s="10" t="s">
        <v>136</v>
      </c>
      <c r="D960" s="96" t="s">
        <v>1059</v>
      </c>
      <c r="E960" s="123">
        <v>16170.72</v>
      </c>
      <c r="F960" s="74">
        <v>3</v>
      </c>
      <c r="G960" s="34"/>
      <c r="H960" s="34"/>
      <c r="I960" s="37"/>
      <c r="J960" s="47"/>
      <c r="K960" s="35"/>
    </row>
    <row r="961" spans="1:11" x14ac:dyDescent="0.25">
      <c r="A961" s="152">
        <v>44321</v>
      </c>
      <c r="B961" s="32">
        <f t="shared" si="12"/>
        <v>44321</v>
      </c>
      <c r="C961" s="10" t="s">
        <v>137</v>
      </c>
      <c r="D961" s="96" t="s">
        <v>1058</v>
      </c>
      <c r="E961" s="122">
        <v>16170.72</v>
      </c>
      <c r="F961" s="105">
        <v>3</v>
      </c>
      <c r="G961" s="34"/>
      <c r="H961" s="34"/>
      <c r="I961" s="37"/>
      <c r="J961" s="47"/>
      <c r="K961" s="35"/>
    </row>
    <row r="962" spans="1:11" x14ac:dyDescent="0.25">
      <c r="A962" s="152">
        <v>44321</v>
      </c>
      <c r="B962" s="32">
        <f t="shared" si="12"/>
        <v>44321</v>
      </c>
      <c r="C962" s="10" t="s">
        <v>139</v>
      </c>
      <c r="D962" s="96" t="s">
        <v>1057</v>
      </c>
      <c r="E962" s="122">
        <v>14287.439999999999</v>
      </c>
      <c r="F962" s="105">
        <v>3</v>
      </c>
      <c r="G962" s="34"/>
      <c r="H962" s="34"/>
      <c r="I962" s="37"/>
      <c r="J962" s="47"/>
      <c r="K962" s="35"/>
    </row>
    <row r="963" spans="1:11" x14ac:dyDescent="0.25">
      <c r="A963" s="73">
        <v>44717</v>
      </c>
      <c r="B963" s="32">
        <f t="shared" si="12"/>
        <v>44717</v>
      </c>
      <c r="C963" s="10" t="s">
        <v>143</v>
      </c>
      <c r="D963" s="96" t="s">
        <v>1051</v>
      </c>
      <c r="E963" s="123">
        <v>4650</v>
      </c>
      <c r="F963" s="74">
        <v>3</v>
      </c>
      <c r="G963" s="34"/>
      <c r="H963" s="34"/>
      <c r="I963" s="37"/>
      <c r="J963" s="47"/>
      <c r="K963" s="35"/>
    </row>
    <row r="964" spans="1:11" x14ac:dyDescent="0.25">
      <c r="A964" s="73">
        <v>44717</v>
      </c>
      <c r="B964" s="32">
        <f t="shared" si="12"/>
        <v>44717</v>
      </c>
      <c r="C964" s="10" t="s">
        <v>153</v>
      </c>
      <c r="D964" s="96" t="s">
        <v>2496</v>
      </c>
      <c r="E964" s="123">
        <v>150</v>
      </c>
      <c r="F964" s="74">
        <v>3</v>
      </c>
      <c r="G964" s="34"/>
      <c r="H964" s="34"/>
      <c r="I964" s="37"/>
      <c r="J964" s="47"/>
      <c r="K964" s="35"/>
    </row>
    <row r="965" spans="1:11" x14ac:dyDescent="0.25">
      <c r="A965" s="152">
        <v>44321</v>
      </c>
      <c r="B965" s="32">
        <f t="shared" si="12"/>
        <v>44321</v>
      </c>
      <c r="C965" s="10" t="s">
        <v>79</v>
      </c>
      <c r="D965" s="96" t="s">
        <v>1012</v>
      </c>
      <c r="E965" s="122">
        <v>260</v>
      </c>
      <c r="F965" s="105">
        <v>2</v>
      </c>
      <c r="G965" s="34"/>
      <c r="H965" s="34"/>
      <c r="I965" s="37"/>
      <c r="J965" s="47"/>
      <c r="K965" s="35"/>
    </row>
    <row r="966" spans="1:11" x14ac:dyDescent="0.25">
      <c r="A966" s="73">
        <v>44717</v>
      </c>
      <c r="B966" s="32">
        <f t="shared" si="12"/>
        <v>44717</v>
      </c>
      <c r="C966" s="10" t="s">
        <v>80</v>
      </c>
      <c r="D966" s="96" t="s">
        <v>1013</v>
      </c>
      <c r="E966" s="124">
        <v>270</v>
      </c>
      <c r="F966" s="76">
        <v>2</v>
      </c>
      <c r="G966" s="34"/>
      <c r="H966" s="34"/>
      <c r="I966" s="37"/>
      <c r="J966" s="47"/>
      <c r="K966" s="35"/>
    </row>
    <row r="967" spans="1:11" x14ac:dyDescent="0.25">
      <c r="A967" s="73">
        <v>44717</v>
      </c>
      <c r="B967" s="32">
        <f t="shared" si="12"/>
        <v>44717</v>
      </c>
      <c r="C967" s="10" t="s">
        <v>108</v>
      </c>
      <c r="D967" s="96" t="s">
        <v>1029</v>
      </c>
      <c r="E967" s="123">
        <v>2350</v>
      </c>
      <c r="F967" s="74">
        <v>2</v>
      </c>
      <c r="G967" s="34"/>
      <c r="H967" s="34"/>
      <c r="I967" s="37"/>
      <c r="J967" s="47"/>
      <c r="K967" s="35"/>
    </row>
    <row r="968" spans="1:11" x14ac:dyDescent="0.25">
      <c r="A968" s="73">
        <v>44717</v>
      </c>
      <c r="B968" s="32">
        <f t="shared" si="12"/>
        <v>44717</v>
      </c>
      <c r="C968" s="10" t="s">
        <v>142</v>
      </c>
      <c r="D968" s="96" t="s">
        <v>1050</v>
      </c>
      <c r="E968" s="123">
        <v>3100</v>
      </c>
      <c r="F968" s="74">
        <v>2</v>
      </c>
      <c r="G968" s="34"/>
      <c r="H968" s="34"/>
      <c r="I968" s="37"/>
      <c r="J968" s="47"/>
      <c r="K968" s="35"/>
    </row>
    <row r="969" spans="1:11" x14ac:dyDescent="0.25">
      <c r="A969" s="73">
        <v>44717</v>
      </c>
      <c r="B969" s="32">
        <f t="shared" si="12"/>
        <v>44717</v>
      </c>
      <c r="C969" s="10" t="s">
        <v>152</v>
      </c>
      <c r="D969" s="96" t="s">
        <v>2495</v>
      </c>
      <c r="E969" s="123">
        <v>17100</v>
      </c>
      <c r="F969" s="74">
        <v>2</v>
      </c>
      <c r="G969" s="34"/>
      <c r="H969" s="34"/>
      <c r="I969" s="37"/>
      <c r="J969" s="47"/>
      <c r="K969" s="35"/>
    </row>
    <row r="970" spans="1:11" x14ac:dyDescent="0.25">
      <c r="A970" s="152">
        <v>44321</v>
      </c>
      <c r="B970" s="32">
        <f t="shared" si="12"/>
        <v>44321</v>
      </c>
      <c r="C970" s="10" t="s">
        <v>73</v>
      </c>
      <c r="D970" s="96" t="s">
        <v>1004</v>
      </c>
      <c r="E970" s="122">
        <v>20</v>
      </c>
      <c r="F970" s="105">
        <v>1</v>
      </c>
      <c r="G970" s="34"/>
      <c r="H970" s="34"/>
      <c r="I970" s="37"/>
      <c r="J970" s="47"/>
      <c r="K970" s="35"/>
    </row>
    <row r="971" spans="1:11" x14ac:dyDescent="0.25">
      <c r="A971" s="152">
        <v>44321</v>
      </c>
      <c r="B971" s="32">
        <f t="shared" si="12"/>
        <v>44321</v>
      </c>
      <c r="C971" s="10" t="s">
        <v>77</v>
      </c>
      <c r="D971" s="96" t="s">
        <v>1010</v>
      </c>
      <c r="E971" s="122">
        <v>950</v>
      </c>
      <c r="F971" s="105">
        <v>1</v>
      </c>
      <c r="G971" s="34"/>
      <c r="H971" s="34"/>
      <c r="I971" s="37"/>
      <c r="J971" s="47"/>
      <c r="K971" s="35"/>
    </row>
    <row r="972" spans="1:11" x14ac:dyDescent="0.25">
      <c r="A972" s="152">
        <v>44321</v>
      </c>
      <c r="B972" s="32">
        <f t="shared" si="12"/>
        <v>44321</v>
      </c>
      <c r="C972" s="10" t="s">
        <v>86</v>
      </c>
      <c r="D972" s="96" t="s">
        <v>1017</v>
      </c>
      <c r="E972" s="122">
        <v>180</v>
      </c>
      <c r="F972" s="105">
        <v>1</v>
      </c>
      <c r="G972" s="34"/>
      <c r="H972" s="34"/>
      <c r="I972" s="37"/>
      <c r="J972" s="47"/>
      <c r="K972" s="35"/>
    </row>
    <row r="973" spans="1:11" x14ac:dyDescent="0.25">
      <c r="A973" s="133" t="s">
        <v>5</v>
      </c>
      <c r="B973" s="80"/>
      <c r="C973" s="80"/>
      <c r="D973" s="212"/>
      <c r="E973" s="219">
        <f>SUBTOTAL(109,Tabla16[Valor RD$])</f>
        <v>1995324.6499999997</v>
      </c>
      <c r="F973" s="218"/>
      <c r="G973" s="34"/>
      <c r="H973" s="34"/>
      <c r="I973" s="37"/>
      <c r="J973" s="47"/>
      <c r="K973" s="35"/>
    </row>
    <row r="974" spans="1:11" x14ac:dyDescent="0.25">
      <c r="A974" s="99"/>
      <c r="B974" s="99"/>
      <c r="C974" s="99"/>
      <c r="D974" s="99"/>
      <c r="E974" s="100"/>
      <c r="F974" s="101"/>
      <c r="G974" s="34"/>
      <c r="H974" s="34"/>
      <c r="I974" s="37"/>
      <c r="J974" s="47"/>
      <c r="K974" s="35"/>
    </row>
    <row r="975" spans="1:11" x14ac:dyDescent="0.25">
      <c r="A975" s="99"/>
      <c r="B975" s="99"/>
      <c r="C975" s="99"/>
      <c r="D975" s="99"/>
      <c r="E975" s="100"/>
      <c r="F975" s="101"/>
      <c r="G975" s="34"/>
      <c r="H975" s="34"/>
      <c r="I975" s="37"/>
      <c r="J975" s="47"/>
      <c r="K975" s="35"/>
    </row>
    <row r="976" spans="1:11" x14ac:dyDescent="0.25">
      <c r="A976" s="255" t="s">
        <v>1065</v>
      </c>
      <c r="B976" s="255"/>
      <c r="C976" s="255"/>
      <c r="D976" s="255"/>
      <c r="E976" s="255"/>
      <c r="F976" s="255"/>
      <c r="G976" s="34"/>
      <c r="H976" s="34"/>
      <c r="I976" s="37"/>
      <c r="J976" s="47"/>
      <c r="K976" s="35"/>
    </row>
    <row r="977" spans="1:11" x14ac:dyDescent="0.25">
      <c r="A977" s="106" t="s">
        <v>51</v>
      </c>
      <c r="B977" s="106" t="s">
        <v>52</v>
      </c>
      <c r="C977" s="107" t="s">
        <v>53</v>
      </c>
      <c r="D977" s="108" t="s">
        <v>0</v>
      </c>
      <c r="E977" s="109" t="s">
        <v>1</v>
      </c>
      <c r="F977" s="110" t="s">
        <v>2</v>
      </c>
      <c r="G977" s="34"/>
      <c r="H977" s="34"/>
      <c r="I977" s="37"/>
      <c r="J977" s="47"/>
      <c r="K977" s="35"/>
    </row>
    <row r="978" spans="1:11" x14ac:dyDescent="0.25">
      <c r="A978" s="32">
        <v>44602</v>
      </c>
      <c r="B978" s="32">
        <f t="shared" ref="B978:B1009" si="13">+A978</f>
        <v>44602</v>
      </c>
      <c r="C978" s="10" t="s">
        <v>86</v>
      </c>
      <c r="D978" s="12" t="s">
        <v>1088</v>
      </c>
      <c r="E978" s="104">
        <v>271.19</v>
      </c>
      <c r="F978" s="74">
        <v>1</v>
      </c>
      <c r="G978" s="34"/>
      <c r="H978" s="34"/>
      <c r="I978" s="37"/>
      <c r="J978" s="47"/>
      <c r="K978" s="35"/>
    </row>
    <row r="979" spans="1:11" x14ac:dyDescent="0.25">
      <c r="A979" s="32">
        <v>44602</v>
      </c>
      <c r="B979" s="32">
        <f t="shared" si="13"/>
        <v>44602</v>
      </c>
      <c r="C979" s="10" t="s">
        <v>118</v>
      </c>
      <c r="D979" s="12" t="s">
        <v>2346</v>
      </c>
      <c r="E979" s="104">
        <v>76.98</v>
      </c>
      <c r="F979" s="74">
        <v>1</v>
      </c>
      <c r="G979" s="34"/>
      <c r="H979" s="34"/>
      <c r="I979" s="37"/>
      <c r="J979" s="47"/>
      <c r="K979" s="35"/>
    </row>
    <row r="980" spans="1:11" x14ac:dyDescent="0.25">
      <c r="A980" s="32">
        <v>44602</v>
      </c>
      <c r="B980" s="32">
        <f t="shared" si="13"/>
        <v>44602</v>
      </c>
      <c r="C980" s="10" t="s">
        <v>128</v>
      </c>
      <c r="D980" s="12" t="s">
        <v>2355</v>
      </c>
      <c r="E980" s="104">
        <v>2334.15</v>
      </c>
      <c r="F980" s="74">
        <v>1</v>
      </c>
      <c r="G980" s="34"/>
      <c r="H980" s="34"/>
      <c r="I980" s="37"/>
      <c r="J980" s="47"/>
      <c r="K980" s="35"/>
    </row>
    <row r="981" spans="1:11" ht="47.25" x14ac:dyDescent="0.25">
      <c r="A981" s="32">
        <v>44602</v>
      </c>
      <c r="B981" s="32">
        <f t="shared" si="13"/>
        <v>44602</v>
      </c>
      <c r="C981" s="10" t="s">
        <v>138</v>
      </c>
      <c r="D981" s="97" t="s">
        <v>1425</v>
      </c>
      <c r="E981" s="104">
        <v>728.81</v>
      </c>
      <c r="F981" s="105">
        <v>1</v>
      </c>
      <c r="G981" s="34"/>
      <c r="H981" s="34"/>
      <c r="I981" s="37"/>
      <c r="J981" s="47"/>
      <c r="K981" s="35"/>
    </row>
    <row r="982" spans="1:11" x14ac:dyDescent="0.25">
      <c r="A982" s="32">
        <v>44602</v>
      </c>
      <c r="B982" s="32">
        <f t="shared" si="13"/>
        <v>44602</v>
      </c>
      <c r="C982" s="10" t="s">
        <v>141</v>
      </c>
      <c r="D982" s="12" t="s">
        <v>2358</v>
      </c>
      <c r="E982" s="104">
        <v>85</v>
      </c>
      <c r="F982" s="74">
        <v>1</v>
      </c>
      <c r="G982" s="34"/>
      <c r="H982" s="34"/>
      <c r="I982" s="37"/>
      <c r="J982" s="47"/>
      <c r="K982" s="35"/>
    </row>
    <row r="983" spans="1:11" x14ac:dyDescent="0.25">
      <c r="A983" s="32">
        <v>44602</v>
      </c>
      <c r="B983" s="32">
        <f t="shared" si="13"/>
        <v>44602</v>
      </c>
      <c r="C983" s="10" t="s">
        <v>156</v>
      </c>
      <c r="D983" s="97" t="s">
        <v>1452</v>
      </c>
      <c r="E983" s="104">
        <v>16391.330000000002</v>
      </c>
      <c r="F983" s="105">
        <v>1</v>
      </c>
      <c r="G983" s="34"/>
      <c r="H983" s="34"/>
      <c r="I983" s="37"/>
      <c r="J983" s="47"/>
      <c r="K983" s="35"/>
    </row>
    <row r="984" spans="1:11" x14ac:dyDescent="0.25">
      <c r="A984" s="32">
        <v>44602</v>
      </c>
      <c r="B984" s="32">
        <f t="shared" si="13"/>
        <v>44602</v>
      </c>
      <c r="C984" s="10" t="s">
        <v>166</v>
      </c>
      <c r="D984" s="97" t="s">
        <v>1069</v>
      </c>
      <c r="E984" s="104">
        <v>55</v>
      </c>
      <c r="F984" s="74">
        <v>1</v>
      </c>
      <c r="G984" s="34"/>
      <c r="H984" s="34"/>
      <c r="I984" s="37"/>
      <c r="J984" s="47"/>
      <c r="K984" s="35"/>
    </row>
    <row r="985" spans="1:11" x14ac:dyDescent="0.25">
      <c r="A985" s="32">
        <v>44602</v>
      </c>
      <c r="B985" s="32">
        <f t="shared" si="13"/>
        <v>44602</v>
      </c>
      <c r="C985" s="10" t="s">
        <v>177</v>
      </c>
      <c r="D985" s="97" t="s">
        <v>1082</v>
      </c>
      <c r="E985" s="104">
        <v>180</v>
      </c>
      <c r="F985" s="74">
        <v>1</v>
      </c>
      <c r="G985" s="34"/>
      <c r="H985" s="34"/>
      <c r="I985" s="37"/>
      <c r="J985" s="47"/>
      <c r="K985" s="35"/>
    </row>
    <row r="986" spans="1:11" x14ac:dyDescent="0.25">
      <c r="A986" s="32">
        <v>44602</v>
      </c>
      <c r="B986" s="32">
        <f t="shared" si="13"/>
        <v>44602</v>
      </c>
      <c r="C986" s="10" t="s">
        <v>188</v>
      </c>
      <c r="D986" s="97" t="s">
        <v>1098</v>
      </c>
      <c r="E986" s="104">
        <v>280</v>
      </c>
      <c r="F986" s="74">
        <v>1</v>
      </c>
      <c r="G986" s="34"/>
      <c r="H986" s="34"/>
      <c r="I986" s="37"/>
      <c r="J986" s="47"/>
      <c r="K986" s="35"/>
    </row>
    <row r="987" spans="1:11" x14ac:dyDescent="0.25">
      <c r="A987" s="32">
        <v>44602</v>
      </c>
      <c r="B987" s="32">
        <f t="shared" si="13"/>
        <v>44602</v>
      </c>
      <c r="C987" s="10" t="s">
        <v>189</v>
      </c>
      <c r="D987" s="97" t="s">
        <v>1099</v>
      </c>
      <c r="E987" s="104">
        <v>280</v>
      </c>
      <c r="F987" s="74">
        <v>1</v>
      </c>
      <c r="G987" s="34"/>
      <c r="H987" s="34"/>
      <c r="I987" s="37"/>
      <c r="J987" s="47"/>
      <c r="K987" s="35"/>
    </row>
    <row r="988" spans="1:11" x14ac:dyDescent="0.25">
      <c r="A988" s="32">
        <v>44602</v>
      </c>
      <c r="B988" s="32">
        <f t="shared" si="13"/>
        <v>44602</v>
      </c>
      <c r="C988" s="10" t="s">
        <v>191</v>
      </c>
      <c r="D988" s="97" t="s">
        <v>1101</v>
      </c>
      <c r="E988" s="104">
        <v>280</v>
      </c>
      <c r="F988" s="105">
        <v>1</v>
      </c>
      <c r="G988" s="34"/>
      <c r="H988" s="34"/>
      <c r="I988" s="37"/>
      <c r="J988" s="47"/>
      <c r="K988" s="35"/>
    </row>
    <row r="989" spans="1:11" x14ac:dyDescent="0.25">
      <c r="A989" s="32">
        <v>44602</v>
      </c>
      <c r="B989" s="32">
        <f t="shared" si="13"/>
        <v>44602</v>
      </c>
      <c r="C989" s="10" t="s">
        <v>192</v>
      </c>
      <c r="D989" s="97" t="s">
        <v>1102</v>
      </c>
      <c r="E989" s="104">
        <v>280</v>
      </c>
      <c r="F989" s="105">
        <v>1</v>
      </c>
      <c r="G989" s="34"/>
      <c r="H989" s="34"/>
      <c r="I989" s="37"/>
      <c r="J989" s="47"/>
      <c r="K989" s="35"/>
    </row>
    <row r="990" spans="1:11" x14ac:dyDescent="0.25">
      <c r="A990" s="32">
        <v>44602</v>
      </c>
      <c r="B990" s="32">
        <f t="shared" si="13"/>
        <v>44602</v>
      </c>
      <c r="C990" s="10" t="s">
        <v>63</v>
      </c>
      <c r="D990" s="97" t="s">
        <v>1108</v>
      </c>
      <c r="E990" s="104">
        <v>7</v>
      </c>
      <c r="F990" s="74">
        <v>1</v>
      </c>
      <c r="G990" s="34"/>
      <c r="H990" s="34"/>
      <c r="I990" s="37"/>
      <c r="J990" s="47"/>
      <c r="K990" s="35"/>
    </row>
    <row r="991" spans="1:11" x14ac:dyDescent="0.25">
      <c r="A991" s="32">
        <v>44602</v>
      </c>
      <c r="B991" s="32">
        <f t="shared" si="13"/>
        <v>44602</v>
      </c>
      <c r="C991" s="10" t="s">
        <v>64</v>
      </c>
      <c r="D991" s="97" t="s">
        <v>1109</v>
      </c>
      <c r="E991" s="104">
        <v>7</v>
      </c>
      <c r="F991" s="74">
        <v>1</v>
      </c>
      <c r="G991" s="34"/>
      <c r="H991" s="34"/>
      <c r="I991" s="37"/>
      <c r="J991" s="47"/>
      <c r="K991" s="35"/>
    </row>
    <row r="992" spans="1:11" x14ac:dyDescent="0.25">
      <c r="A992" s="32">
        <v>44602</v>
      </c>
      <c r="B992" s="32">
        <f t="shared" si="13"/>
        <v>44602</v>
      </c>
      <c r="C992" s="10" t="s">
        <v>69</v>
      </c>
      <c r="D992" s="97" t="s">
        <v>1113</v>
      </c>
      <c r="E992" s="104">
        <v>8.4700000000000006</v>
      </c>
      <c r="F992" s="74">
        <v>1</v>
      </c>
      <c r="G992" s="34"/>
      <c r="H992" s="34"/>
      <c r="I992" s="37"/>
      <c r="J992" s="47"/>
      <c r="K992" s="35"/>
    </row>
    <row r="993" spans="1:11" ht="31.5" x14ac:dyDescent="0.25">
      <c r="A993" s="32">
        <v>44505</v>
      </c>
      <c r="B993" s="32">
        <f t="shared" si="13"/>
        <v>44505</v>
      </c>
      <c r="C993" s="10" t="s">
        <v>86</v>
      </c>
      <c r="D993" s="97" t="s">
        <v>2379</v>
      </c>
      <c r="E993" s="104">
        <v>236</v>
      </c>
      <c r="F993" s="74">
        <v>1</v>
      </c>
      <c r="G993" s="34"/>
      <c r="H993" s="34"/>
      <c r="I993" s="37"/>
      <c r="J993" s="47"/>
      <c r="K993" s="35"/>
    </row>
    <row r="994" spans="1:11" x14ac:dyDescent="0.25">
      <c r="A994" s="32">
        <v>44505</v>
      </c>
      <c r="B994" s="32">
        <f t="shared" si="13"/>
        <v>44505</v>
      </c>
      <c r="C994" s="10" t="s">
        <v>95</v>
      </c>
      <c r="D994" s="97" t="s">
        <v>2387</v>
      </c>
      <c r="E994" s="104">
        <v>22420</v>
      </c>
      <c r="F994" s="105">
        <v>1</v>
      </c>
      <c r="G994" s="34"/>
      <c r="H994" s="34"/>
      <c r="I994" s="37"/>
      <c r="J994" s="47"/>
      <c r="K994" s="35"/>
    </row>
    <row r="995" spans="1:11" x14ac:dyDescent="0.25">
      <c r="A995" s="32">
        <v>44505</v>
      </c>
      <c r="B995" s="32">
        <f t="shared" si="13"/>
        <v>44505</v>
      </c>
      <c r="C995" s="10" t="s">
        <v>97</v>
      </c>
      <c r="D995" s="97" t="s">
        <v>2389</v>
      </c>
      <c r="E995" s="104">
        <v>187030</v>
      </c>
      <c r="F995" s="105">
        <v>1</v>
      </c>
      <c r="G995" s="34"/>
      <c r="H995" s="34"/>
      <c r="I995" s="37"/>
      <c r="J995" s="47"/>
      <c r="K995" s="35"/>
    </row>
    <row r="996" spans="1:11" x14ac:dyDescent="0.25">
      <c r="A996" s="32">
        <v>44505</v>
      </c>
      <c r="B996" s="32">
        <f t="shared" si="13"/>
        <v>44505</v>
      </c>
      <c r="C996" s="10" t="s">
        <v>104</v>
      </c>
      <c r="D996" s="97" t="s">
        <v>2393</v>
      </c>
      <c r="E996" s="104">
        <v>46822.03</v>
      </c>
      <c r="F996" s="74">
        <v>1</v>
      </c>
      <c r="G996" s="34"/>
      <c r="H996" s="34"/>
      <c r="I996" s="37"/>
      <c r="J996" s="47"/>
      <c r="K996" s="35"/>
    </row>
    <row r="997" spans="1:11" x14ac:dyDescent="0.25">
      <c r="A997" s="32">
        <v>44505</v>
      </c>
      <c r="B997" s="32">
        <f t="shared" si="13"/>
        <v>44505</v>
      </c>
      <c r="C997" s="10" t="s">
        <v>105</v>
      </c>
      <c r="D997" s="97" t="s">
        <v>2394</v>
      </c>
      <c r="E997" s="104">
        <v>27563.56</v>
      </c>
      <c r="F997" s="74">
        <v>1</v>
      </c>
      <c r="G997" s="34"/>
      <c r="H997" s="34"/>
      <c r="I997" s="37"/>
      <c r="J997" s="47"/>
      <c r="K997" s="35"/>
    </row>
    <row r="998" spans="1:11" x14ac:dyDescent="0.25">
      <c r="A998" s="32">
        <v>44505</v>
      </c>
      <c r="B998" s="32">
        <f t="shared" si="13"/>
        <v>44505</v>
      </c>
      <c r="C998" s="10" t="s">
        <v>106</v>
      </c>
      <c r="D998" s="97" t="s">
        <v>2395</v>
      </c>
      <c r="E998" s="104">
        <v>5428129.7999999998</v>
      </c>
      <c r="F998" s="74">
        <v>1</v>
      </c>
      <c r="G998" s="34"/>
      <c r="H998" s="34"/>
      <c r="I998" s="37"/>
      <c r="J998" s="47"/>
      <c r="K998" s="35"/>
    </row>
    <row r="999" spans="1:11" x14ac:dyDescent="0.25">
      <c r="A999" s="32">
        <v>44505</v>
      </c>
      <c r="B999" s="32">
        <f t="shared" si="13"/>
        <v>44505</v>
      </c>
      <c r="C999" s="10" t="s">
        <v>113</v>
      </c>
      <c r="D999" s="97" t="s">
        <v>2398</v>
      </c>
      <c r="E999" s="104">
        <v>1540</v>
      </c>
      <c r="F999" s="74">
        <v>1</v>
      </c>
      <c r="G999" s="34"/>
      <c r="H999" s="34"/>
      <c r="I999" s="37"/>
      <c r="J999" s="47"/>
      <c r="K999" s="35"/>
    </row>
    <row r="1000" spans="1:11" x14ac:dyDescent="0.25">
      <c r="A1000" s="32">
        <v>44505</v>
      </c>
      <c r="B1000" s="32">
        <f t="shared" si="13"/>
        <v>44505</v>
      </c>
      <c r="C1000" s="10" t="s">
        <v>119</v>
      </c>
      <c r="D1000" s="97" t="s">
        <v>2401</v>
      </c>
      <c r="E1000" s="104">
        <v>5500</v>
      </c>
      <c r="F1000" s="74">
        <v>1</v>
      </c>
      <c r="G1000" s="34"/>
      <c r="H1000" s="34"/>
      <c r="I1000" s="37"/>
      <c r="J1000" s="47"/>
      <c r="K1000" s="35"/>
    </row>
    <row r="1001" spans="1:11" x14ac:dyDescent="0.25">
      <c r="A1001" s="32">
        <v>44602</v>
      </c>
      <c r="B1001" s="32">
        <f t="shared" si="13"/>
        <v>44602</v>
      </c>
      <c r="C1001" s="10" t="s">
        <v>105</v>
      </c>
      <c r="D1001" s="12" t="s">
        <v>2336</v>
      </c>
      <c r="E1001" s="104">
        <v>130</v>
      </c>
      <c r="F1001" s="74">
        <v>2</v>
      </c>
      <c r="G1001" s="34"/>
      <c r="H1001" s="34"/>
      <c r="I1001" s="37"/>
      <c r="J1001" s="47"/>
      <c r="K1001" s="35"/>
    </row>
    <row r="1002" spans="1:11" x14ac:dyDescent="0.25">
      <c r="A1002" s="32">
        <v>44602</v>
      </c>
      <c r="B1002" s="32">
        <f t="shared" si="13"/>
        <v>44602</v>
      </c>
      <c r="C1002" s="10" t="s">
        <v>125</v>
      </c>
      <c r="D1002" s="12" t="s">
        <v>2352</v>
      </c>
      <c r="E1002" s="104">
        <v>4280.72</v>
      </c>
      <c r="F1002" s="105">
        <v>2</v>
      </c>
      <c r="G1002" s="34"/>
      <c r="H1002" s="34"/>
      <c r="I1002" s="37"/>
      <c r="J1002" s="47"/>
      <c r="K1002" s="35"/>
    </row>
    <row r="1003" spans="1:11" x14ac:dyDescent="0.25">
      <c r="A1003" s="32">
        <v>44602</v>
      </c>
      <c r="B1003" s="32">
        <f t="shared" si="13"/>
        <v>44602</v>
      </c>
      <c r="C1003" s="10" t="s">
        <v>139</v>
      </c>
      <c r="D1003" s="12" t="s">
        <v>1115</v>
      </c>
      <c r="E1003" s="104">
        <v>300</v>
      </c>
      <c r="F1003" s="105">
        <v>2</v>
      </c>
      <c r="G1003" s="34"/>
      <c r="H1003" s="34"/>
      <c r="I1003" s="37"/>
      <c r="J1003" s="47"/>
      <c r="K1003" s="35"/>
    </row>
    <row r="1004" spans="1:11" x14ac:dyDescent="0.25">
      <c r="A1004" s="32">
        <v>44602</v>
      </c>
      <c r="B1004" s="32">
        <f t="shared" si="13"/>
        <v>44602</v>
      </c>
      <c r="C1004" s="10" t="s">
        <v>140</v>
      </c>
      <c r="D1004" s="12" t="s">
        <v>1116</v>
      </c>
      <c r="E1004" s="104">
        <v>170</v>
      </c>
      <c r="F1004" s="74">
        <v>2</v>
      </c>
      <c r="G1004" s="34"/>
      <c r="H1004" s="34"/>
      <c r="I1004" s="37"/>
      <c r="J1004" s="47"/>
      <c r="K1004" s="35"/>
    </row>
    <row r="1005" spans="1:11" x14ac:dyDescent="0.25">
      <c r="A1005" s="32">
        <v>44602</v>
      </c>
      <c r="B1005" s="32">
        <f t="shared" si="13"/>
        <v>44602</v>
      </c>
      <c r="C1005" s="10" t="s">
        <v>158</v>
      </c>
      <c r="D1005" s="97" t="s">
        <v>1451</v>
      </c>
      <c r="E1005" s="104">
        <v>26452.32</v>
      </c>
      <c r="F1005" s="74">
        <v>2</v>
      </c>
      <c r="G1005" s="34"/>
      <c r="H1005" s="34"/>
      <c r="I1005" s="37"/>
      <c r="J1005" s="47"/>
      <c r="K1005" s="35"/>
    </row>
    <row r="1006" spans="1:11" x14ac:dyDescent="0.25">
      <c r="A1006" s="32">
        <v>44602</v>
      </c>
      <c r="B1006" s="32">
        <f t="shared" si="13"/>
        <v>44602</v>
      </c>
      <c r="C1006" s="10" t="s">
        <v>160</v>
      </c>
      <c r="D1006" s="97" t="s">
        <v>2363</v>
      </c>
      <c r="E1006" s="104">
        <v>276</v>
      </c>
      <c r="F1006" s="74">
        <v>2</v>
      </c>
      <c r="G1006" s="34"/>
      <c r="H1006" s="34"/>
      <c r="I1006" s="37"/>
      <c r="J1006" s="47"/>
      <c r="K1006" s="35"/>
    </row>
    <row r="1007" spans="1:11" x14ac:dyDescent="0.25">
      <c r="A1007" s="32">
        <v>44602</v>
      </c>
      <c r="B1007" s="32">
        <f t="shared" si="13"/>
        <v>44602</v>
      </c>
      <c r="C1007" s="10" t="s">
        <v>169</v>
      </c>
      <c r="D1007" s="97" t="s">
        <v>1071</v>
      </c>
      <c r="E1007" s="104">
        <v>10084</v>
      </c>
      <c r="F1007" s="105">
        <v>2</v>
      </c>
      <c r="G1007" s="34"/>
      <c r="H1007" s="34"/>
      <c r="I1007" s="37"/>
      <c r="J1007" s="47"/>
      <c r="K1007" s="35"/>
    </row>
    <row r="1008" spans="1:11" x14ac:dyDescent="0.25">
      <c r="A1008" s="32">
        <v>44602</v>
      </c>
      <c r="B1008" s="32">
        <f t="shared" si="13"/>
        <v>44602</v>
      </c>
      <c r="C1008" s="10" t="s">
        <v>183</v>
      </c>
      <c r="D1008" s="97" t="s">
        <v>1089</v>
      </c>
      <c r="E1008" s="104">
        <v>28</v>
      </c>
      <c r="F1008" s="74">
        <v>2</v>
      </c>
      <c r="G1008" s="34"/>
      <c r="H1008" s="34"/>
      <c r="I1008" s="37"/>
      <c r="J1008" s="47"/>
      <c r="K1008" s="35"/>
    </row>
    <row r="1009" spans="1:11" x14ac:dyDescent="0.25">
      <c r="A1009" s="32">
        <v>44175</v>
      </c>
      <c r="B1009" s="32">
        <f t="shared" si="13"/>
        <v>44175</v>
      </c>
      <c r="C1009" s="10" t="s">
        <v>61</v>
      </c>
      <c r="D1009" s="97" t="s">
        <v>1105</v>
      </c>
      <c r="E1009" s="104">
        <v>3290</v>
      </c>
      <c r="F1009" s="105">
        <v>2</v>
      </c>
      <c r="G1009" s="34"/>
      <c r="H1009" s="34"/>
      <c r="I1009" s="37"/>
      <c r="J1009" s="47"/>
      <c r="K1009" s="35"/>
    </row>
    <row r="1010" spans="1:11" x14ac:dyDescent="0.25">
      <c r="A1010" s="32">
        <v>44602</v>
      </c>
      <c r="B1010" s="32">
        <f t="shared" ref="B1010:B1041" si="14">+A1010</f>
        <v>44602</v>
      </c>
      <c r="C1010" s="10" t="s">
        <v>74</v>
      </c>
      <c r="D1010" s="97" t="s">
        <v>1121</v>
      </c>
      <c r="E1010" s="104">
        <v>36</v>
      </c>
      <c r="F1010" s="74">
        <v>2</v>
      </c>
      <c r="G1010" s="34"/>
      <c r="H1010" s="34"/>
      <c r="I1010" s="37"/>
      <c r="J1010" s="47"/>
      <c r="K1010" s="35"/>
    </row>
    <row r="1011" spans="1:11" ht="31.5" x14ac:dyDescent="0.25">
      <c r="A1011" s="32">
        <v>44505</v>
      </c>
      <c r="B1011" s="32">
        <f t="shared" si="14"/>
        <v>44505</v>
      </c>
      <c r="C1011" s="10" t="s">
        <v>87</v>
      </c>
      <c r="D1011" s="97" t="s">
        <v>2380</v>
      </c>
      <c r="E1011" s="104">
        <v>1093.22</v>
      </c>
      <c r="F1011" s="74">
        <v>2</v>
      </c>
      <c r="G1011" s="34"/>
      <c r="H1011" s="34"/>
      <c r="I1011" s="37"/>
      <c r="J1011" s="47"/>
      <c r="K1011" s="35"/>
    </row>
    <row r="1012" spans="1:11" x14ac:dyDescent="0.25">
      <c r="A1012" s="32">
        <v>44505</v>
      </c>
      <c r="B1012" s="32">
        <f t="shared" si="14"/>
        <v>44505</v>
      </c>
      <c r="C1012" s="10" t="s">
        <v>94</v>
      </c>
      <c r="D1012" s="97" t="s">
        <v>2386</v>
      </c>
      <c r="E1012" s="104">
        <v>26196</v>
      </c>
      <c r="F1012" s="74">
        <v>2</v>
      </c>
      <c r="G1012" s="34"/>
      <c r="H1012" s="34"/>
      <c r="I1012" s="37"/>
      <c r="J1012" s="47"/>
      <c r="K1012" s="35"/>
    </row>
    <row r="1013" spans="1:11" x14ac:dyDescent="0.25">
      <c r="A1013" s="32">
        <v>44505</v>
      </c>
      <c r="B1013" s="32">
        <f t="shared" si="14"/>
        <v>44505</v>
      </c>
      <c r="C1013" s="10" t="s">
        <v>96</v>
      </c>
      <c r="D1013" s="97" t="s">
        <v>2388</v>
      </c>
      <c r="E1013" s="104">
        <v>70800</v>
      </c>
      <c r="F1013" s="105">
        <v>2</v>
      </c>
      <c r="G1013" s="34"/>
      <c r="H1013" s="34"/>
      <c r="I1013" s="37"/>
      <c r="J1013" s="47"/>
      <c r="K1013" s="35"/>
    </row>
    <row r="1014" spans="1:11" x14ac:dyDescent="0.25">
      <c r="A1014" s="32">
        <v>44505</v>
      </c>
      <c r="B1014" s="32">
        <f t="shared" si="14"/>
        <v>44505</v>
      </c>
      <c r="C1014" s="10" t="s">
        <v>98</v>
      </c>
      <c r="D1014" s="97" t="s">
        <v>2390</v>
      </c>
      <c r="E1014" s="104">
        <v>467924.28</v>
      </c>
      <c r="F1014" s="74">
        <v>2</v>
      </c>
      <c r="G1014" s="34"/>
      <c r="H1014" s="34"/>
      <c r="I1014" s="37"/>
      <c r="J1014" s="47"/>
      <c r="K1014" s="35"/>
    </row>
    <row r="1015" spans="1:11" x14ac:dyDescent="0.25">
      <c r="A1015" s="32">
        <v>44505</v>
      </c>
      <c r="B1015" s="32">
        <f t="shared" si="14"/>
        <v>44505</v>
      </c>
      <c r="C1015" s="10" t="s">
        <v>115</v>
      </c>
      <c r="D1015" s="97" t="s">
        <v>2399</v>
      </c>
      <c r="E1015" s="104">
        <v>8400</v>
      </c>
      <c r="F1015" s="105">
        <v>2</v>
      </c>
      <c r="G1015" s="34"/>
      <c r="H1015" s="34"/>
      <c r="I1015" s="37"/>
      <c r="J1015" s="47"/>
      <c r="K1015" s="35"/>
    </row>
    <row r="1016" spans="1:11" x14ac:dyDescent="0.25">
      <c r="A1016" s="32">
        <v>43809</v>
      </c>
      <c r="B1016" s="32">
        <f t="shared" si="14"/>
        <v>43809</v>
      </c>
      <c r="C1016" s="10" t="s">
        <v>138</v>
      </c>
      <c r="D1016" s="97" t="s">
        <v>2411</v>
      </c>
      <c r="E1016" s="104">
        <v>11000</v>
      </c>
      <c r="F1016" s="105">
        <v>2</v>
      </c>
      <c r="G1016" s="34"/>
      <c r="H1016" s="34"/>
      <c r="I1016" s="37"/>
      <c r="J1016" s="47"/>
      <c r="K1016" s="35"/>
    </row>
    <row r="1017" spans="1:11" ht="31.5" x14ac:dyDescent="0.25">
      <c r="A1017" s="32">
        <v>44602</v>
      </c>
      <c r="B1017" s="32">
        <f t="shared" si="14"/>
        <v>44602</v>
      </c>
      <c r="C1017" s="10" t="s">
        <v>58</v>
      </c>
      <c r="D1017" s="12" t="s">
        <v>1075</v>
      </c>
      <c r="E1017" s="104">
        <v>16396.11</v>
      </c>
      <c r="F1017" s="105">
        <v>3</v>
      </c>
      <c r="G1017" s="34"/>
      <c r="H1017" s="34"/>
      <c r="I1017" s="37"/>
      <c r="J1017" s="47"/>
      <c r="K1017" s="35"/>
    </row>
    <row r="1018" spans="1:11" ht="31.5" x14ac:dyDescent="0.25">
      <c r="A1018" s="32">
        <v>44602</v>
      </c>
      <c r="B1018" s="32">
        <f t="shared" si="14"/>
        <v>44602</v>
      </c>
      <c r="C1018" s="10" t="s">
        <v>59</v>
      </c>
      <c r="D1018" s="12" t="s">
        <v>1076</v>
      </c>
      <c r="E1018" s="104">
        <v>14493.03</v>
      </c>
      <c r="F1018" s="105">
        <v>3</v>
      </c>
      <c r="G1018" s="34"/>
      <c r="H1018" s="34"/>
      <c r="I1018" s="37"/>
      <c r="J1018" s="47"/>
      <c r="K1018" s="35"/>
    </row>
    <row r="1019" spans="1:11" x14ac:dyDescent="0.25">
      <c r="A1019" s="32">
        <v>44602</v>
      </c>
      <c r="B1019" s="32">
        <f t="shared" si="14"/>
        <v>44602</v>
      </c>
      <c r="C1019" s="10" t="s">
        <v>97</v>
      </c>
      <c r="D1019" s="12" t="s">
        <v>2328</v>
      </c>
      <c r="E1019" s="104">
        <v>210</v>
      </c>
      <c r="F1019" s="74">
        <v>3</v>
      </c>
      <c r="G1019" s="34"/>
      <c r="H1019" s="34"/>
      <c r="I1019" s="37"/>
      <c r="J1019" s="47"/>
      <c r="K1019" s="35"/>
    </row>
    <row r="1020" spans="1:11" x14ac:dyDescent="0.25">
      <c r="A1020" s="32">
        <v>44602</v>
      </c>
      <c r="B1020" s="32">
        <f t="shared" si="14"/>
        <v>44602</v>
      </c>
      <c r="C1020" s="10" t="s">
        <v>101</v>
      </c>
      <c r="D1020" s="28" t="s">
        <v>2332</v>
      </c>
      <c r="E1020" s="104">
        <v>210</v>
      </c>
      <c r="F1020" s="105">
        <v>3</v>
      </c>
      <c r="G1020" s="34"/>
      <c r="H1020" s="34"/>
      <c r="I1020" s="37"/>
      <c r="J1020" s="47"/>
      <c r="K1020" s="35"/>
    </row>
    <row r="1021" spans="1:11" x14ac:dyDescent="0.25">
      <c r="A1021" s="32">
        <v>44602</v>
      </c>
      <c r="B1021" s="32">
        <f t="shared" si="14"/>
        <v>44602</v>
      </c>
      <c r="C1021" s="10" t="s">
        <v>115</v>
      </c>
      <c r="D1021" s="12" t="s">
        <v>2343</v>
      </c>
      <c r="E1021" s="104">
        <v>230.94</v>
      </c>
      <c r="F1021" s="105">
        <v>3</v>
      </c>
      <c r="G1021" s="34"/>
      <c r="H1021" s="34"/>
      <c r="I1021" s="37"/>
      <c r="J1021" s="47"/>
      <c r="K1021" s="35"/>
    </row>
    <row r="1022" spans="1:11" x14ac:dyDescent="0.25">
      <c r="A1022" s="32">
        <v>44602</v>
      </c>
      <c r="B1022" s="32">
        <f t="shared" si="14"/>
        <v>44602</v>
      </c>
      <c r="C1022" s="10" t="s">
        <v>159</v>
      </c>
      <c r="D1022" s="97" t="s">
        <v>1426</v>
      </c>
      <c r="E1022" s="104">
        <v>5400</v>
      </c>
      <c r="F1022" s="74">
        <v>3</v>
      </c>
      <c r="G1022" s="34"/>
      <c r="H1022" s="34"/>
      <c r="I1022" s="37"/>
      <c r="J1022" s="47"/>
      <c r="K1022" s="35"/>
    </row>
    <row r="1023" spans="1:11" x14ac:dyDescent="0.25">
      <c r="A1023" s="32">
        <v>44602</v>
      </c>
      <c r="B1023" s="32">
        <f t="shared" si="14"/>
        <v>44602</v>
      </c>
      <c r="C1023" s="10" t="s">
        <v>164</v>
      </c>
      <c r="D1023" s="97" t="s">
        <v>1067</v>
      </c>
      <c r="E1023" s="104">
        <v>225</v>
      </c>
      <c r="F1023" s="74">
        <v>3</v>
      </c>
      <c r="G1023" s="34"/>
      <c r="H1023" s="34"/>
      <c r="I1023" s="37"/>
      <c r="J1023" s="47"/>
      <c r="K1023" s="35"/>
    </row>
    <row r="1024" spans="1:11" x14ac:dyDescent="0.25">
      <c r="A1024" s="32">
        <v>44602</v>
      </c>
      <c r="B1024" s="32">
        <f t="shared" si="14"/>
        <v>44602</v>
      </c>
      <c r="C1024" s="10" t="s">
        <v>165</v>
      </c>
      <c r="D1024" s="97" t="s">
        <v>1068</v>
      </c>
      <c r="E1024" s="104">
        <v>150</v>
      </c>
      <c r="F1024" s="74">
        <v>3</v>
      </c>
      <c r="G1024" s="34"/>
      <c r="H1024" s="34"/>
      <c r="I1024" s="37"/>
      <c r="J1024" s="47"/>
      <c r="K1024" s="35"/>
    </row>
    <row r="1025" spans="1:11" x14ac:dyDescent="0.25">
      <c r="A1025" s="32">
        <v>44505</v>
      </c>
      <c r="B1025" s="32">
        <f t="shared" si="14"/>
        <v>44505</v>
      </c>
      <c r="C1025" s="10" t="s">
        <v>93</v>
      </c>
      <c r="D1025" s="97" t="s">
        <v>2385</v>
      </c>
      <c r="E1025" s="104">
        <v>70782.299999999988</v>
      </c>
      <c r="F1025" s="74">
        <v>3</v>
      </c>
      <c r="G1025" s="34"/>
      <c r="H1025" s="34"/>
      <c r="I1025" s="37"/>
      <c r="J1025" s="47"/>
      <c r="K1025" s="35"/>
    </row>
    <row r="1026" spans="1:11" x14ac:dyDescent="0.25">
      <c r="A1026" s="32">
        <v>44505</v>
      </c>
      <c r="B1026" s="32">
        <f t="shared" si="14"/>
        <v>44505</v>
      </c>
      <c r="C1026" s="10" t="s">
        <v>100</v>
      </c>
      <c r="D1026" s="97" t="s">
        <v>2392</v>
      </c>
      <c r="E1026" s="104">
        <v>63720</v>
      </c>
      <c r="F1026" s="74">
        <v>3</v>
      </c>
      <c r="G1026" s="34"/>
      <c r="H1026" s="34"/>
      <c r="I1026" s="37"/>
      <c r="J1026" s="47"/>
      <c r="K1026" s="35"/>
    </row>
    <row r="1027" spans="1:11" x14ac:dyDescent="0.25">
      <c r="A1027" s="32">
        <v>44505</v>
      </c>
      <c r="B1027" s="32">
        <f t="shared" si="14"/>
        <v>44505</v>
      </c>
      <c r="C1027" s="10" t="s">
        <v>110</v>
      </c>
      <c r="D1027" s="97" t="s">
        <v>2397</v>
      </c>
      <c r="E1027" s="104">
        <v>1105.02</v>
      </c>
      <c r="F1027" s="74">
        <v>3</v>
      </c>
      <c r="G1027" s="34"/>
      <c r="H1027" s="34"/>
      <c r="I1027" s="37"/>
      <c r="J1027" s="47"/>
      <c r="K1027" s="35"/>
    </row>
    <row r="1028" spans="1:11" ht="31.5" x14ac:dyDescent="0.25">
      <c r="A1028" s="32">
        <v>44602</v>
      </c>
      <c r="B1028" s="32">
        <f t="shared" si="14"/>
        <v>44602</v>
      </c>
      <c r="C1028" s="10" t="s">
        <v>57</v>
      </c>
      <c r="D1028" s="12" t="s">
        <v>1074</v>
      </c>
      <c r="E1028" s="104">
        <v>14237.28</v>
      </c>
      <c r="F1028" s="74">
        <v>4</v>
      </c>
      <c r="G1028" s="34"/>
      <c r="H1028" s="34"/>
      <c r="I1028" s="37"/>
      <c r="J1028" s="47"/>
      <c r="K1028" s="35"/>
    </row>
    <row r="1029" spans="1:11" x14ac:dyDescent="0.25">
      <c r="A1029" s="32">
        <v>44602</v>
      </c>
      <c r="B1029" s="32">
        <f t="shared" si="14"/>
        <v>44602</v>
      </c>
      <c r="C1029" s="10" t="s">
        <v>65</v>
      </c>
      <c r="D1029" s="28" t="s">
        <v>1078</v>
      </c>
      <c r="E1029" s="104">
        <v>33</v>
      </c>
      <c r="F1029" s="105">
        <v>4</v>
      </c>
      <c r="G1029" s="34"/>
      <c r="H1029" s="34"/>
      <c r="I1029" s="37"/>
      <c r="J1029" s="47"/>
      <c r="K1029" s="35"/>
    </row>
    <row r="1030" spans="1:11" x14ac:dyDescent="0.25">
      <c r="A1030" s="32">
        <v>44602</v>
      </c>
      <c r="B1030" s="32">
        <f t="shared" si="14"/>
        <v>44602</v>
      </c>
      <c r="C1030" s="10" t="s">
        <v>100</v>
      </c>
      <c r="D1030" s="12" t="s">
        <v>2331</v>
      </c>
      <c r="E1030" s="104">
        <v>280</v>
      </c>
      <c r="F1030" s="105">
        <v>4</v>
      </c>
      <c r="G1030" s="34"/>
      <c r="H1030" s="34"/>
      <c r="I1030" s="37"/>
      <c r="J1030" s="47"/>
      <c r="K1030" s="35"/>
    </row>
    <row r="1031" spans="1:11" x14ac:dyDescent="0.25">
      <c r="A1031" s="32">
        <v>44602</v>
      </c>
      <c r="B1031" s="32">
        <f t="shared" si="14"/>
        <v>44602</v>
      </c>
      <c r="C1031" s="10" t="s">
        <v>126</v>
      </c>
      <c r="D1031" s="12" t="s">
        <v>2353</v>
      </c>
      <c r="E1031" s="104">
        <v>9080.52</v>
      </c>
      <c r="F1031" s="105">
        <v>4</v>
      </c>
      <c r="G1031" s="34"/>
      <c r="H1031" s="34"/>
      <c r="I1031" s="37"/>
      <c r="J1031" s="47"/>
      <c r="K1031" s="35"/>
    </row>
    <row r="1032" spans="1:11" x14ac:dyDescent="0.25">
      <c r="A1032" s="32">
        <v>44602</v>
      </c>
      <c r="B1032" s="32">
        <f t="shared" si="14"/>
        <v>44602</v>
      </c>
      <c r="C1032" s="10" t="s">
        <v>130</v>
      </c>
      <c r="D1032" s="12" t="s">
        <v>1449</v>
      </c>
      <c r="E1032" s="104">
        <v>1129.76</v>
      </c>
      <c r="F1032" s="74">
        <v>4</v>
      </c>
      <c r="G1032" s="34"/>
      <c r="H1032" s="34"/>
      <c r="I1032" s="37"/>
      <c r="J1032" s="47"/>
      <c r="K1032" s="35"/>
    </row>
    <row r="1033" spans="1:11" x14ac:dyDescent="0.25">
      <c r="A1033" s="32">
        <v>44602</v>
      </c>
      <c r="B1033" s="32">
        <f t="shared" si="14"/>
        <v>44602</v>
      </c>
      <c r="C1033" s="10" t="s">
        <v>148</v>
      </c>
      <c r="D1033" s="97" t="s">
        <v>2361</v>
      </c>
      <c r="E1033" s="104">
        <v>2694.96</v>
      </c>
      <c r="F1033" s="74">
        <v>4</v>
      </c>
      <c r="G1033" s="34"/>
      <c r="H1033" s="34"/>
      <c r="I1033" s="37"/>
      <c r="J1033" s="47"/>
      <c r="K1033" s="35"/>
    </row>
    <row r="1034" spans="1:11" x14ac:dyDescent="0.25">
      <c r="A1034" s="32">
        <v>44602</v>
      </c>
      <c r="B1034" s="32">
        <f t="shared" si="14"/>
        <v>44602</v>
      </c>
      <c r="C1034" s="10" t="s">
        <v>168</v>
      </c>
      <c r="D1034" s="97" t="s">
        <v>1070</v>
      </c>
      <c r="E1034" s="104">
        <v>20168</v>
      </c>
      <c r="F1034" s="105">
        <v>4</v>
      </c>
      <c r="G1034" s="34"/>
      <c r="H1034" s="34"/>
      <c r="I1034" s="37"/>
      <c r="J1034" s="47"/>
      <c r="K1034" s="35"/>
    </row>
    <row r="1035" spans="1:11" x14ac:dyDescent="0.25">
      <c r="A1035" s="32">
        <v>44602</v>
      </c>
      <c r="B1035" s="32">
        <f t="shared" si="14"/>
        <v>44602</v>
      </c>
      <c r="C1035" s="10" t="s">
        <v>173</v>
      </c>
      <c r="D1035" s="97" t="s">
        <v>2368</v>
      </c>
      <c r="E1035" s="104">
        <v>135.56</v>
      </c>
      <c r="F1035" s="105">
        <v>4</v>
      </c>
      <c r="G1035" s="34"/>
      <c r="H1035" s="34"/>
      <c r="I1035" s="37"/>
      <c r="J1035" s="47"/>
      <c r="K1035" s="35"/>
    </row>
    <row r="1036" spans="1:11" ht="47.25" x14ac:dyDescent="0.25">
      <c r="A1036" s="32">
        <v>44602</v>
      </c>
      <c r="B1036" s="32">
        <f t="shared" si="14"/>
        <v>44602</v>
      </c>
      <c r="C1036" s="10" t="s">
        <v>77</v>
      </c>
      <c r="D1036" s="97" t="s">
        <v>1446</v>
      </c>
      <c r="E1036" s="104">
        <v>446.12</v>
      </c>
      <c r="F1036" s="105">
        <v>4</v>
      </c>
      <c r="G1036" s="34"/>
      <c r="H1036" s="34"/>
      <c r="I1036" s="37"/>
      <c r="J1036" s="47"/>
      <c r="K1036" s="35"/>
    </row>
    <row r="1037" spans="1:11" x14ac:dyDescent="0.25">
      <c r="A1037" s="32">
        <v>44505</v>
      </c>
      <c r="B1037" s="32">
        <f t="shared" si="14"/>
        <v>44505</v>
      </c>
      <c r="C1037" s="10" t="s">
        <v>130</v>
      </c>
      <c r="D1037" s="97" t="s">
        <v>2406</v>
      </c>
      <c r="E1037" s="104">
        <v>14380</v>
      </c>
      <c r="F1037" s="74">
        <v>4</v>
      </c>
      <c r="G1037" s="34"/>
      <c r="H1037" s="34"/>
      <c r="I1037" s="37"/>
      <c r="J1037" s="47"/>
      <c r="K1037" s="35"/>
    </row>
    <row r="1038" spans="1:11" x14ac:dyDescent="0.25">
      <c r="A1038" s="32">
        <v>44505</v>
      </c>
      <c r="B1038" s="32">
        <f t="shared" si="14"/>
        <v>44505</v>
      </c>
      <c r="C1038" s="10" t="s">
        <v>131</v>
      </c>
      <c r="D1038" s="97" t="s">
        <v>2407</v>
      </c>
      <c r="E1038" s="104">
        <v>3800</v>
      </c>
      <c r="F1038" s="74">
        <v>4</v>
      </c>
      <c r="G1038" s="34"/>
      <c r="H1038" s="34"/>
      <c r="I1038" s="37"/>
      <c r="J1038" s="47"/>
      <c r="K1038" s="35"/>
    </row>
    <row r="1039" spans="1:11" x14ac:dyDescent="0.25">
      <c r="A1039" s="32">
        <v>44602</v>
      </c>
      <c r="B1039" s="32">
        <f t="shared" si="14"/>
        <v>44602</v>
      </c>
      <c r="C1039" s="10" t="s">
        <v>90</v>
      </c>
      <c r="D1039" s="12" t="s">
        <v>1094</v>
      </c>
      <c r="E1039" s="104">
        <v>950</v>
      </c>
      <c r="F1039" s="105">
        <v>5</v>
      </c>
      <c r="G1039" s="34"/>
      <c r="H1039" s="34"/>
      <c r="I1039" s="37"/>
      <c r="J1039" s="47"/>
      <c r="K1039" s="35"/>
    </row>
    <row r="1040" spans="1:11" x14ac:dyDescent="0.25">
      <c r="A1040" s="32">
        <v>44602</v>
      </c>
      <c r="B1040" s="32">
        <f t="shared" si="14"/>
        <v>44602</v>
      </c>
      <c r="C1040" s="10" t="s">
        <v>98</v>
      </c>
      <c r="D1040" s="12" t="s">
        <v>2329</v>
      </c>
      <c r="E1040" s="104">
        <v>350</v>
      </c>
      <c r="F1040" s="74">
        <v>5</v>
      </c>
      <c r="G1040" s="34"/>
      <c r="H1040" s="34"/>
      <c r="I1040" s="37"/>
      <c r="J1040" s="47"/>
      <c r="K1040" s="35"/>
    </row>
    <row r="1041" spans="1:11" x14ac:dyDescent="0.25">
      <c r="A1041" s="32">
        <v>44602</v>
      </c>
      <c r="B1041" s="32">
        <f t="shared" si="14"/>
        <v>44602</v>
      </c>
      <c r="C1041" s="10" t="s">
        <v>127</v>
      </c>
      <c r="D1041" s="12" t="s">
        <v>2354</v>
      </c>
      <c r="E1041" s="104">
        <v>1890</v>
      </c>
      <c r="F1041" s="105">
        <v>5</v>
      </c>
      <c r="G1041" s="34"/>
      <c r="H1041" s="34"/>
      <c r="I1041" s="37"/>
      <c r="J1041" s="47"/>
      <c r="K1041" s="35"/>
    </row>
    <row r="1042" spans="1:11" x14ac:dyDescent="0.25">
      <c r="A1042" s="32">
        <v>44602</v>
      </c>
      <c r="B1042" s="32">
        <f t="shared" ref="B1042:B1073" si="15">+A1042</f>
        <v>44602</v>
      </c>
      <c r="C1042" s="10" t="s">
        <v>144</v>
      </c>
      <c r="D1042" s="97" t="s">
        <v>2360</v>
      </c>
      <c r="E1042" s="104">
        <v>2518.25</v>
      </c>
      <c r="F1042" s="105">
        <v>5</v>
      </c>
      <c r="G1042" s="34"/>
      <c r="H1042" s="34"/>
      <c r="I1042" s="37"/>
      <c r="J1042" s="47"/>
      <c r="K1042" s="35"/>
    </row>
    <row r="1043" spans="1:11" x14ac:dyDescent="0.25">
      <c r="A1043" s="32">
        <v>44602</v>
      </c>
      <c r="B1043" s="32">
        <f t="shared" si="15"/>
        <v>44602</v>
      </c>
      <c r="C1043" s="10" t="s">
        <v>151</v>
      </c>
      <c r="D1043" s="97" t="s">
        <v>1128</v>
      </c>
      <c r="E1043" s="104">
        <v>15000</v>
      </c>
      <c r="F1043" s="105">
        <v>5</v>
      </c>
      <c r="G1043" s="34"/>
      <c r="H1043" s="34"/>
      <c r="I1043" s="37"/>
      <c r="J1043" s="47"/>
      <c r="K1043" s="35"/>
    </row>
    <row r="1044" spans="1:11" x14ac:dyDescent="0.25">
      <c r="A1044" s="32">
        <v>44602</v>
      </c>
      <c r="B1044" s="32">
        <f t="shared" si="15"/>
        <v>44602</v>
      </c>
      <c r="C1044" s="10" t="s">
        <v>163</v>
      </c>
      <c r="D1044" s="97" t="s">
        <v>2366</v>
      </c>
      <c r="E1044" s="104">
        <v>690</v>
      </c>
      <c r="F1044" s="105">
        <v>5</v>
      </c>
      <c r="G1044" s="34"/>
      <c r="H1044" s="34"/>
      <c r="I1044" s="37"/>
      <c r="J1044" s="47"/>
      <c r="K1044" s="35"/>
    </row>
    <row r="1045" spans="1:11" x14ac:dyDescent="0.25">
      <c r="A1045" s="32">
        <v>44602</v>
      </c>
      <c r="B1045" s="32">
        <f t="shared" si="15"/>
        <v>44602</v>
      </c>
      <c r="C1045" s="10" t="s">
        <v>174</v>
      </c>
      <c r="D1045" s="97" t="s">
        <v>1080</v>
      </c>
      <c r="E1045" s="104">
        <v>900</v>
      </c>
      <c r="F1045" s="105">
        <v>5</v>
      </c>
      <c r="G1045" s="34"/>
      <c r="H1045" s="34"/>
      <c r="I1045" s="37"/>
      <c r="J1045" s="47"/>
      <c r="K1045" s="35"/>
    </row>
    <row r="1046" spans="1:11" x14ac:dyDescent="0.25">
      <c r="A1046" s="32">
        <v>44505</v>
      </c>
      <c r="B1046" s="32">
        <f t="shared" si="15"/>
        <v>44505</v>
      </c>
      <c r="C1046" s="10" t="s">
        <v>122</v>
      </c>
      <c r="D1046" s="97" t="s">
        <v>2403</v>
      </c>
      <c r="E1046" s="104">
        <v>350</v>
      </c>
      <c r="F1046" s="105">
        <v>5</v>
      </c>
      <c r="G1046" s="34"/>
      <c r="H1046" s="34"/>
      <c r="I1046" s="37"/>
      <c r="J1046" s="47"/>
      <c r="K1046" s="35"/>
    </row>
    <row r="1047" spans="1:11" x14ac:dyDescent="0.25">
      <c r="A1047" s="32">
        <v>44505</v>
      </c>
      <c r="B1047" s="32">
        <f t="shared" si="15"/>
        <v>44505</v>
      </c>
      <c r="C1047" s="10" t="s">
        <v>124</v>
      </c>
      <c r="D1047" s="97" t="s">
        <v>2404</v>
      </c>
      <c r="E1047" s="104">
        <v>14000</v>
      </c>
      <c r="F1047" s="74">
        <v>5</v>
      </c>
      <c r="G1047" s="34"/>
      <c r="H1047" s="34"/>
      <c r="I1047" s="37"/>
      <c r="J1047" s="47"/>
      <c r="K1047" s="35"/>
    </row>
    <row r="1048" spans="1:11" ht="31.5" x14ac:dyDescent="0.25">
      <c r="A1048" s="32">
        <v>44602</v>
      </c>
      <c r="B1048" s="32">
        <f t="shared" si="15"/>
        <v>44602</v>
      </c>
      <c r="C1048" s="10" t="s">
        <v>60</v>
      </c>
      <c r="D1048" s="12" t="s">
        <v>1077</v>
      </c>
      <c r="E1048" s="104">
        <v>21355.920000000002</v>
      </c>
      <c r="F1048" s="105">
        <v>6</v>
      </c>
      <c r="G1048" s="34"/>
      <c r="H1048" s="34"/>
      <c r="I1048" s="37"/>
      <c r="J1048" s="47"/>
      <c r="K1048" s="35"/>
    </row>
    <row r="1049" spans="1:11" x14ac:dyDescent="0.25">
      <c r="A1049" s="32">
        <v>44602</v>
      </c>
      <c r="B1049" s="32">
        <f t="shared" si="15"/>
        <v>44602</v>
      </c>
      <c r="C1049" s="10" t="s">
        <v>62</v>
      </c>
      <c r="D1049" s="12" t="s">
        <v>2311</v>
      </c>
      <c r="E1049" s="104">
        <v>32.04</v>
      </c>
      <c r="F1049" s="74">
        <v>6</v>
      </c>
      <c r="G1049" s="34"/>
      <c r="H1049" s="34"/>
      <c r="I1049" s="37"/>
      <c r="J1049" s="47"/>
      <c r="K1049" s="35"/>
    </row>
    <row r="1050" spans="1:11" x14ac:dyDescent="0.25">
      <c r="A1050" s="32">
        <v>44602</v>
      </c>
      <c r="B1050" s="32">
        <f t="shared" si="15"/>
        <v>44602</v>
      </c>
      <c r="C1050" s="10" t="s">
        <v>66</v>
      </c>
      <c r="D1050" s="12" t="s">
        <v>2314</v>
      </c>
      <c r="E1050" s="104">
        <v>240</v>
      </c>
      <c r="F1050" s="105">
        <v>6</v>
      </c>
      <c r="G1050" s="34"/>
      <c r="H1050" s="34"/>
      <c r="I1050" s="37"/>
      <c r="J1050" s="47"/>
      <c r="K1050" s="35"/>
    </row>
    <row r="1051" spans="1:11" x14ac:dyDescent="0.25">
      <c r="A1051" s="32">
        <v>44602</v>
      </c>
      <c r="B1051" s="32">
        <f t="shared" si="15"/>
        <v>44602</v>
      </c>
      <c r="C1051" s="10" t="s">
        <v>67</v>
      </c>
      <c r="D1051" s="12" t="s">
        <v>2315</v>
      </c>
      <c r="E1051" s="104">
        <v>240</v>
      </c>
      <c r="F1051" s="74">
        <v>6</v>
      </c>
      <c r="G1051" s="34"/>
      <c r="H1051" s="34"/>
      <c r="I1051" s="37"/>
      <c r="J1051" s="47"/>
      <c r="K1051" s="35"/>
    </row>
    <row r="1052" spans="1:11" x14ac:dyDescent="0.25">
      <c r="A1052" s="32">
        <v>44602</v>
      </c>
      <c r="B1052" s="32">
        <f t="shared" si="15"/>
        <v>44602</v>
      </c>
      <c r="C1052" s="10" t="s">
        <v>68</v>
      </c>
      <c r="D1052" s="12" t="s">
        <v>2316</v>
      </c>
      <c r="E1052" s="104">
        <v>240</v>
      </c>
      <c r="F1052" s="74">
        <v>6</v>
      </c>
      <c r="G1052" s="34"/>
      <c r="H1052" s="34"/>
      <c r="I1052" s="37"/>
      <c r="J1052" s="47"/>
      <c r="K1052" s="35"/>
    </row>
    <row r="1053" spans="1:11" x14ac:dyDescent="0.25">
      <c r="A1053" s="32">
        <v>44602</v>
      </c>
      <c r="B1053" s="32">
        <f t="shared" si="15"/>
        <v>44602</v>
      </c>
      <c r="C1053" s="10" t="s">
        <v>94</v>
      </c>
      <c r="D1053" s="12" t="s">
        <v>2326</v>
      </c>
      <c r="E1053" s="104">
        <v>420</v>
      </c>
      <c r="F1053" s="105">
        <v>6</v>
      </c>
      <c r="G1053" s="34"/>
      <c r="H1053" s="34"/>
      <c r="I1053" s="37"/>
      <c r="J1053" s="47"/>
      <c r="K1053" s="35"/>
    </row>
    <row r="1054" spans="1:11" x14ac:dyDescent="0.25">
      <c r="A1054" s="32">
        <v>44602</v>
      </c>
      <c r="B1054" s="32">
        <f t="shared" si="15"/>
        <v>44602</v>
      </c>
      <c r="C1054" s="10" t="s">
        <v>103</v>
      </c>
      <c r="D1054" s="12" t="s">
        <v>2334</v>
      </c>
      <c r="E1054" s="104">
        <v>420</v>
      </c>
      <c r="F1054" s="74">
        <v>6</v>
      </c>
      <c r="G1054" s="34"/>
      <c r="H1054" s="34"/>
      <c r="I1054" s="37"/>
      <c r="J1054" s="47"/>
      <c r="K1054" s="35"/>
    </row>
    <row r="1055" spans="1:11" x14ac:dyDescent="0.25">
      <c r="A1055" s="32">
        <v>44602</v>
      </c>
      <c r="B1055" s="32">
        <f t="shared" si="15"/>
        <v>44602</v>
      </c>
      <c r="C1055" s="10" t="s">
        <v>104</v>
      </c>
      <c r="D1055" s="12" t="s">
        <v>2335</v>
      </c>
      <c r="E1055" s="104">
        <v>420</v>
      </c>
      <c r="F1055" s="74">
        <v>6</v>
      </c>
      <c r="G1055" s="34"/>
      <c r="H1055" s="34"/>
      <c r="I1055" s="37"/>
      <c r="J1055" s="47"/>
      <c r="K1055" s="35"/>
    </row>
    <row r="1056" spans="1:11" x14ac:dyDescent="0.25">
      <c r="A1056" s="32">
        <v>44602</v>
      </c>
      <c r="B1056" s="32">
        <f t="shared" si="15"/>
        <v>44602</v>
      </c>
      <c r="C1056" s="10" t="s">
        <v>116</v>
      </c>
      <c r="D1056" s="12" t="s">
        <v>2344</v>
      </c>
      <c r="E1056" s="104">
        <v>461.88</v>
      </c>
      <c r="F1056" s="74">
        <v>6</v>
      </c>
      <c r="G1056" s="34"/>
      <c r="H1056" s="34"/>
      <c r="I1056" s="37"/>
      <c r="J1056" s="47"/>
      <c r="K1056" s="35"/>
    </row>
    <row r="1057" spans="1:11" x14ac:dyDescent="0.25">
      <c r="A1057" s="32">
        <v>44602</v>
      </c>
      <c r="B1057" s="32">
        <f t="shared" si="15"/>
        <v>44602</v>
      </c>
      <c r="C1057" s="10" t="s">
        <v>117</v>
      </c>
      <c r="D1057" s="12" t="s">
        <v>2345</v>
      </c>
      <c r="E1057" s="104">
        <v>461.88</v>
      </c>
      <c r="F1057" s="74">
        <v>6</v>
      </c>
      <c r="G1057" s="34"/>
      <c r="H1057" s="34"/>
      <c r="I1057" s="37"/>
      <c r="J1057" s="47"/>
      <c r="K1057" s="35"/>
    </row>
    <row r="1058" spans="1:11" x14ac:dyDescent="0.25">
      <c r="A1058" s="32">
        <v>44602</v>
      </c>
      <c r="B1058" s="32">
        <f t="shared" si="15"/>
        <v>44602</v>
      </c>
      <c r="C1058" s="10" t="s">
        <v>131</v>
      </c>
      <c r="D1058" s="12" t="s">
        <v>1450</v>
      </c>
      <c r="E1058" s="104">
        <v>1308.3600000000001</v>
      </c>
      <c r="F1058" s="105">
        <v>6</v>
      </c>
      <c r="G1058" s="34"/>
      <c r="H1058" s="34"/>
      <c r="I1058" s="37"/>
      <c r="J1058" s="47"/>
      <c r="K1058" s="35"/>
    </row>
    <row r="1059" spans="1:11" x14ac:dyDescent="0.25">
      <c r="A1059" s="32">
        <v>44602</v>
      </c>
      <c r="B1059" s="32">
        <f t="shared" si="15"/>
        <v>44602</v>
      </c>
      <c r="C1059" s="10" t="s">
        <v>134</v>
      </c>
      <c r="D1059" s="12" t="s">
        <v>1423</v>
      </c>
      <c r="E1059" s="104">
        <v>530.22</v>
      </c>
      <c r="F1059" s="74">
        <v>6</v>
      </c>
      <c r="G1059" s="34"/>
      <c r="H1059" s="34"/>
      <c r="I1059" s="37"/>
      <c r="J1059" s="47"/>
      <c r="K1059" s="35"/>
    </row>
    <row r="1060" spans="1:11" x14ac:dyDescent="0.25">
      <c r="A1060" s="32">
        <v>44602</v>
      </c>
      <c r="B1060" s="32">
        <f t="shared" si="15"/>
        <v>44602</v>
      </c>
      <c r="C1060" s="10" t="s">
        <v>152</v>
      </c>
      <c r="D1060" s="97" t="s">
        <v>1129</v>
      </c>
      <c r="E1060" s="104">
        <v>18000</v>
      </c>
      <c r="F1060" s="74">
        <v>6</v>
      </c>
      <c r="G1060" s="34"/>
      <c r="H1060" s="34"/>
      <c r="I1060" s="37"/>
      <c r="J1060" s="47"/>
      <c r="K1060" s="35"/>
    </row>
    <row r="1061" spans="1:11" x14ac:dyDescent="0.25">
      <c r="A1061" s="32">
        <v>44602</v>
      </c>
      <c r="B1061" s="32">
        <f t="shared" si="15"/>
        <v>44602</v>
      </c>
      <c r="C1061" s="10" t="s">
        <v>153</v>
      </c>
      <c r="D1061" s="97" t="s">
        <v>1130</v>
      </c>
      <c r="E1061" s="104">
        <v>18000</v>
      </c>
      <c r="F1061" s="74">
        <v>6</v>
      </c>
      <c r="G1061" s="34"/>
      <c r="H1061" s="34"/>
      <c r="I1061" s="37"/>
      <c r="J1061" s="47"/>
      <c r="K1061" s="35"/>
    </row>
    <row r="1062" spans="1:11" x14ac:dyDescent="0.25">
      <c r="A1062" s="32">
        <v>44505</v>
      </c>
      <c r="B1062" s="32">
        <f t="shared" si="15"/>
        <v>44505</v>
      </c>
      <c r="C1062" s="10" t="s">
        <v>120</v>
      </c>
      <c r="D1062" s="97" t="s">
        <v>2402</v>
      </c>
      <c r="E1062" s="104">
        <v>420</v>
      </c>
      <c r="F1062" s="105">
        <v>6</v>
      </c>
      <c r="G1062" s="34"/>
      <c r="H1062" s="34"/>
      <c r="I1062" s="37"/>
      <c r="J1062" s="47"/>
      <c r="K1062" s="35"/>
    </row>
    <row r="1063" spans="1:11" x14ac:dyDescent="0.25">
      <c r="A1063" s="32">
        <v>44602</v>
      </c>
      <c r="B1063" s="32">
        <f t="shared" si="15"/>
        <v>44602</v>
      </c>
      <c r="C1063" s="10" t="s">
        <v>85</v>
      </c>
      <c r="D1063" s="12" t="s">
        <v>1087</v>
      </c>
      <c r="E1063" s="104">
        <v>1897</v>
      </c>
      <c r="F1063" s="74">
        <v>7</v>
      </c>
      <c r="G1063" s="34"/>
      <c r="H1063" s="34"/>
      <c r="I1063" s="37"/>
      <c r="J1063" s="47"/>
      <c r="K1063" s="35"/>
    </row>
    <row r="1064" spans="1:11" x14ac:dyDescent="0.25">
      <c r="A1064" s="32">
        <v>44602</v>
      </c>
      <c r="B1064" s="32">
        <f t="shared" si="15"/>
        <v>44602</v>
      </c>
      <c r="C1064" s="10" t="s">
        <v>96</v>
      </c>
      <c r="D1064" s="12" t="s">
        <v>2327</v>
      </c>
      <c r="E1064" s="104">
        <v>490</v>
      </c>
      <c r="F1064" s="105">
        <v>7</v>
      </c>
      <c r="G1064" s="34"/>
      <c r="H1064" s="34"/>
      <c r="I1064" s="37"/>
      <c r="J1064" s="47"/>
      <c r="K1064" s="35"/>
    </row>
    <row r="1065" spans="1:11" x14ac:dyDescent="0.25">
      <c r="A1065" s="32">
        <v>44602</v>
      </c>
      <c r="B1065" s="32">
        <f t="shared" si="15"/>
        <v>44602</v>
      </c>
      <c r="C1065" s="10" t="s">
        <v>99</v>
      </c>
      <c r="D1065" s="12" t="s">
        <v>2330</v>
      </c>
      <c r="E1065" s="104">
        <v>490</v>
      </c>
      <c r="F1065" s="74">
        <v>7</v>
      </c>
      <c r="G1065" s="34"/>
      <c r="H1065" s="34"/>
      <c r="I1065" s="37"/>
      <c r="J1065" s="47"/>
      <c r="K1065" s="35"/>
    </row>
    <row r="1066" spans="1:11" x14ac:dyDescent="0.25">
      <c r="A1066" s="32">
        <v>44602</v>
      </c>
      <c r="B1066" s="32">
        <f t="shared" si="15"/>
        <v>44602</v>
      </c>
      <c r="C1066" s="10" t="s">
        <v>145</v>
      </c>
      <c r="D1066" s="97" t="s">
        <v>1124</v>
      </c>
      <c r="E1066" s="104">
        <v>2100</v>
      </c>
      <c r="F1066" s="105">
        <v>7</v>
      </c>
      <c r="G1066" s="34"/>
      <c r="H1066" s="34"/>
      <c r="I1066" s="37"/>
      <c r="J1066" s="47"/>
      <c r="K1066" s="35"/>
    </row>
    <row r="1067" spans="1:11" x14ac:dyDescent="0.25">
      <c r="A1067" s="32">
        <v>44602</v>
      </c>
      <c r="B1067" s="32">
        <f t="shared" si="15"/>
        <v>44602</v>
      </c>
      <c r="C1067" s="10" t="s">
        <v>146</v>
      </c>
      <c r="D1067" s="97" t="s">
        <v>1125</v>
      </c>
      <c r="E1067" s="104">
        <v>2100</v>
      </c>
      <c r="F1067" s="74">
        <v>7</v>
      </c>
      <c r="G1067" s="34"/>
      <c r="H1067" s="34"/>
      <c r="I1067" s="37"/>
      <c r="J1067" s="47"/>
      <c r="K1067" s="35"/>
    </row>
    <row r="1068" spans="1:11" x14ac:dyDescent="0.25">
      <c r="A1068" s="32">
        <v>44602</v>
      </c>
      <c r="B1068" s="32">
        <f t="shared" si="15"/>
        <v>44602</v>
      </c>
      <c r="C1068" s="10" t="s">
        <v>154</v>
      </c>
      <c r="D1068" s="97" t="s">
        <v>1131</v>
      </c>
      <c r="E1068" s="104">
        <v>21000</v>
      </c>
      <c r="F1068" s="74">
        <v>7</v>
      </c>
      <c r="G1068" s="34"/>
      <c r="H1068" s="34"/>
      <c r="I1068" s="37"/>
      <c r="J1068" s="47"/>
      <c r="K1068" s="35"/>
    </row>
    <row r="1069" spans="1:11" x14ac:dyDescent="0.25">
      <c r="A1069" s="32">
        <v>44602</v>
      </c>
      <c r="B1069" s="32">
        <f t="shared" si="15"/>
        <v>44602</v>
      </c>
      <c r="C1069" s="10" t="s">
        <v>170</v>
      </c>
      <c r="D1069" s="97" t="s">
        <v>1072</v>
      </c>
      <c r="E1069" s="104">
        <v>35294</v>
      </c>
      <c r="F1069" s="74">
        <v>7</v>
      </c>
      <c r="G1069" s="34"/>
      <c r="H1069" s="34"/>
      <c r="I1069" s="37"/>
      <c r="J1069" s="47"/>
      <c r="K1069" s="35"/>
    </row>
    <row r="1070" spans="1:11" x14ac:dyDescent="0.25">
      <c r="A1070" s="32">
        <v>44505</v>
      </c>
      <c r="B1070" s="32">
        <f t="shared" si="15"/>
        <v>44505</v>
      </c>
      <c r="C1070" s="10" t="s">
        <v>81</v>
      </c>
      <c r="D1070" s="97" t="s">
        <v>2378</v>
      </c>
      <c r="E1070" s="104">
        <v>1597.96</v>
      </c>
      <c r="F1070" s="74">
        <v>7</v>
      </c>
      <c r="G1070" s="34"/>
      <c r="H1070" s="34"/>
      <c r="I1070" s="37"/>
      <c r="J1070" s="47"/>
      <c r="K1070" s="35"/>
    </row>
    <row r="1071" spans="1:11" x14ac:dyDescent="0.25">
      <c r="A1071" s="32">
        <v>44602</v>
      </c>
      <c r="B1071" s="32">
        <f t="shared" si="15"/>
        <v>44602</v>
      </c>
      <c r="C1071" s="10" t="s">
        <v>64</v>
      </c>
      <c r="D1071" s="12" t="s">
        <v>2313</v>
      </c>
      <c r="E1071" s="104">
        <v>264</v>
      </c>
      <c r="F1071" s="105">
        <v>8</v>
      </c>
      <c r="G1071" s="34"/>
      <c r="H1071" s="34"/>
      <c r="I1071" s="37"/>
      <c r="J1071" s="47"/>
      <c r="K1071" s="35"/>
    </row>
    <row r="1072" spans="1:11" x14ac:dyDescent="0.25">
      <c r="A1072" s="32">
        <v>44602</v>
      </c>
      <c r="B1072" s="32">
        <f t="shared" si="15"/>
        <v>44602</v>
      </c>
      <c r="C1072" s="10" t="s">
        <v>70</v>
      </c>
      <c r="D1072" s="12" t="s">
        <v>2317</v>
      </c>
      <c r="E1072" s="104">
        <v>160</v>
      </c>
      <c r="F1072" s="105">
        <v>8</v>
      </c>
      <c r="G1072" s="34"/>
      <c r="H1072" s="34"/>
      <c r="I1072" s="37"/>
      <c r="J1072" s="47"/>
      <c r="K1072" s="35"/>
    </row>
    <row r="1073" spans="1:11" x14ac:dyDescent="0.25">
      <c r="A1073" s="32">
        <v>44602</v>
      </c>
      <c r="B1073" s="32">
        <f t="shared" si="15"/>
        <v>44602</v>
      </c>
      <c r="C1073" s="10" t="s">
        <v>72</v>
      </c>
      <c r="D1073" s="12" t="s">
        <v>2318</v>
      </c>
      <c r="E1073" s="104">
        <v>160</v>
      </c>
      <c r="F1073" s="105">
        <v>8</v>
      </c>
      <c r="G1073" s="34"/>
      <c r="H1073" s="34"/>
      <c r="I1073" s="37"/>
      <c r="J1073" s="47"/>
      <c r="K1073" s="35"/>
    </row>
    <row r="1074" spans="1:11" x14ac:dyDescent="0.25">
      <c r="A1074" s="32">
        <v>44602</v>
      </c>
      <c r="B1074" s="32">
        <f t="shared" ref="B1074:B1105" si="16">+A1074</f>
        <v>44602</v>
      </c>
      <c r="C1074" s="10" t="s">
        <v>102</v>
      </c>
      <c r="D1074" s="12" t="s">
        <v>2333</v>
      </c>
      <c r="E1074" s="104">
        <v>560</v>
      </c>
      <c r="F1074" s="105">
        <v>8</v>
      </c>
      <c r="G1074" s="34"/>
      <c r="H1074" s="34"/>
      <c r="I1074" s="37"/>
      <c r="J1074" s="47"/>
      <c r="K1074" s="35"/>
    </row>
    <row r="1075" spans="1:11" x14ac:dyDescent="0.25">
      <c r="A1075" s="32">
        <v>44602</v>
      </c>
      <c r="B1075" s="32">
        <f t="shared" si="16"/>
        <v>44602</v>
      </c>
      <c r="C1075" s="10" t="s">
        <v>124</v>
      </c>
      <c r="D1075" s="12" t="s">
        <v>2351</v>
      </c>
      <c r="E1075" s="104">
        <v>1342.48</v>
      </c>
      <c r="F1075" s="74">
        <v>8</v>
      </c>
      <c r="G1075" s="34"/>
      <c r="H1075" s="34"/>
      <c r="I1075" s="37"/>
      <c r="J1075" s="47"/>
      <c r="K1075" s="35"/>
    </row>
    <row r="1076" spans="1:11" x14ac:dyDescent="0.25">
      <c r="A1076" s="32">
        <v>44602</v>
      </c>
      <c r="B1076" s="32">
        <f t="shared" si="16"/>
        <v>44602</v>
      </c>
      <c r="C1076" s="10" t="s">
        <v>147</v>
      </c>
      <c r="D1076" s="97" t="s">
        <v>1126</v>
      </c>
      <c r="E1076" s="104">
        <v>2400</v>
      </c>
      <c r="F1076" s="74">
        <v>8</v>
      </c>
      <c r="G1076" s="34"/>
      <c r="H1076" s="34"/>
      <c r="I1076" s="37"/>
      <c r="J1076" s="47"/>
      <c r="K1076" s="35"/>
    </row>
    <row r="1077" spans="1:11" x14ac:dyDescent="0.25">
      <c r="A1077" s="32">
        <v>44602</v>
      </c>
      <c r="B1077" s="32">
        <f t="shared" si="16"/>
        <v>44602</v>
      </c>
      <c r="C1077" s="10" t="s">
        <v>150</v>
      </c>
      <c r="D1077" s="97" t="s">
        <v>1127</v>
      </c>
      <c r="E1077" s="104">
        <v>39200</v>
      </c>
      <c r="F1077" s="105">
        <v>8</v>
      </c>
      <c r="G1077" s="34"/>
      <c r="H1077" s="34"/>
      <c r="I1077" s="37"/>
      <c r="J1077" s="47"/>
      <c r="K1077" s="35"/>
    </row>
    <row r="1078" spans="1:11" x14ac:dyDescent="0.25">
      <c r="A1078" s="32">
        <v>44602</v>
      </c>
      <c r="B1078" s="32">
        <f t="shared" si="16"/>
        <v>44602</v>
      </c>
      <c r="C1078" s="10" t="s">
        <v>171</v>
      </c>
      <c r="D1078" s="97" t="s">
        <v>1073</v>
      </c>
      <c r="E1078" s="104">
        <v>40336</v>
      </c>
      <c r="F1078" s="74">
        <v>8</v>
      </c>
      <c r="G1078" s="34"/>
      <c r="H1078" s="34"/>
      <c r="I1078" s="37"/>
      <c r="J1078" s="47"/>
      <c r="K1078" s="35"/>
    </row>
    <row r="1079" spans="1:11" x14ac:dyDescent="0.25">
      <c r="A1079" s="32">
        <v>44602</v>
      </c>
      <c r="B1079" s="32">
        <f t="shared" si="16"/>
        <v>44602</v>
      </c>
      <c r="C1079" s="10" t="s">
        <v>79</v>
      </c>
      <c r="D1079" s="12" t="s">
        <v>1084</v>
      </c>
      <c r="E1079" s="104">
        <v>4957.6500000000005</v>
      </c>
      <c r="F1079" s="74">
        <v>9</v>
      </c>
      <c r="G1079" s="34"/>
      <c r="H1079" s="34"/>
      <c r="I1079" s="37"/>
      <c r="J1079" s="47"/>
      <c r="K1079" s="35"/>
    </row>
    <row r="1080" spans="1:11" x14ac:dyDescent="0.25">
      <c r="A1080" s="32">
        <v>44602</v>
      </c>
      <c r="B1080" s="32">
        <f t="shared" si="16"/>
        <v>44602</v>
      </c>
      <c r="C1080" s="10" t="s">
        <v>91</v>
      </c>
      <c r="D1080" s="12" t="s">
        <v>2325</v>
      </c>
      <c r="E1080" s="104">
        <v>1710</v>
      </c>
      <c r="F1080" s="74">
        <v>9</v>
      </c>
      <c r="G1080" s="34"/>
      <c r="H1080" s="34"/>
      <c r="I1080" s="37"/>
      <c r="J1080" s="47"/>
      <c r="K1080" s="35"/>
    </row>
    <row r="1081" spans="1:11" x14ac:dyDescent="0.25">
      <c r="A1081" s="32">
        <v>44602</v>
      </c>
      <c r="B1081" s="32">
        <f t="shared" si="16"/>
        <v>44602</v>
      </c>
      <c r="C1081" s="10" t="s">
        <v>78</v>
      </c>
      <c r="D1081" s="97" t="s">
        <v>1111</v>
      </c>
      <c r="E1081" s="104">
        <v>2974.5</v>
      </c>
      <c r="F1081" s="105">
        <v>9</v>
      </c>
      <c r="G1081" s="34"/>
      <c r="H1081" s="34"/>
      <c r="I1081" s="37"/>
      <c r="J1081" s="47"/>
      <c r="K1081" s="35"/>
    </row>
    <row r="1082" spans="1:11" x14ac:dyDescent="0.25">
      <c r="A1082" s="32">
        <v>44602</v>
      </c>
      <c r="B1082" s="32">
        <f t="shared" si="16"/>
        <v>44602</v>
      </c>
      <c r="C1082" s="10" t="s">
        <v>87</v>
      </c>
      <c r="D1082" s="12" t="s">
        <v>1092</v>
      </c>
      <c r="E1082" s="104">
        <v>100</v>
      </c>
      <c r="F1082" s="74">
        <v>10</v>
      </c>
      <c r="G1082" s="34"/>
      <c r="H1082" s="34"/>
      <c r="I1082" s="37"/>
      <c r="J1082" s="47"/>
      <c r="K1082" s="35"/>
    </row>
    <row r="1083" spans="1:11" x14ac:dyDescent="0.25">
      <c r="A1083" s="32">
        <v>44602</v>
      </c>
      <c r="B1083" s="32">
        <f t="shared" si="16"/>
        <v>44602</v>
      </c>
      <c r="C1083" s="10" t="s">
        <v>113</v>
      </c>
      <c r="D1083" s="12" t="s">
        <v>2341</v>
      </c>
      <c r="E1083" s="104">
        <v>769.80000000000007</v>
      </c>
      <c r="F1083" s="105">
        <v>10</v>
      </c>
      <c r="G1083" s="34"/>
      <c r="H1083" s="34"/>
      <c r="I1083" s="37"/>
      <c r="J1083" s="47"/>
      <c r="K1083" s="35"/>
    </row>
    <row r="1084" spans="1:11" x14ac:dyDescent="0.25">
      <c r="A1084" s="32">
        <v>44602</v>
      </c>
      <c r="B1084" s="32">
        <f t="shared" si="16"/>
        <v>44602</v>
      </c>
      <c r="C1084" s="10" t="s">
        <v>167</v>
      </c>
      <c r="D1084" s="97" t="s">
        <v>2367</v>
      </c>
      <c r="E1084" s="104">
        <v>50420</v>
      </c>
      <c r="F1084" s="105">
        <v>10</v>
      </c>
      <c r="G1084" s="34"/>
      <c r="H1084" s="34"/>
      <c r="I1084" s="37"/>
      <c r="J1084" s="47"/>
      <c r="K1084" s="35"/>
    </row>
    <row r="1085" spans="1:11" x14ac:dyDescent="0.25">
      <c r="A1085" s="32">
        <v>44602</v>
      </c>
      <c r="B1085" s="32">
        <f t="shared" si="16"/>
        <v>44602</v>
      </c>
      <c r="C1085" s="10" t="s">
        <v>63</v>
      </c>
      <c r="D1085" s="12" t="s">
        <v>2312</v>
      </c>
      <c r="E1085" s="104">
        <v>363</v>
      </c>
      <c r="F1085" s="74">
        <v>11</v>
      </c>
      <c r="G1085" s="34"/>
      <c r="H1085" s="34"/>
      <c r="I1085" s="37"/>
      <c r="J1085" s="47"/>
      <c r="K1085" s="35"/>
    </row>
    <row r="1086" spans="1:11" x14ac:dyDescent="0.25">
      <c r="A1086" s="32">
        <v>44602</v>
      </c>
      <c r="B1086" s="32">
        <f t="shared" si="16"/>
        <v>44602</v>
      </c>
      <c r="C1086" s="10" t="s">
        <v>176</v>
      </c>
      <c r="D1086" s="97" t="s">
        <v>2369</v>
      </c>
      <c r="E1086" s="104">
        <v>550</v>
      </c>
      <c r="F1086" s="74">
        <v>11</v>
      </c>
      <c r="G1086" s="34"/>
      <c r="H1086" s="34"/>
      <c r="I1086" s="37"/>
      <c r="J1086" s="47"/>
      <c r="K1086" s="35"/>
    </row>
    <row r="1087" spans="1:11" x14ac:dyDescent="0.25">
      <c r="A1087" s="32">
        <v>44505</v>
      </c>
      <c r="B1087" s="32">
        <f t="shared" si="16"/>
        <v>44505</v>
      </c>
      <c r="C1087" s="10" t="s">
        <v>79</v>
      </c>
      <c r="D1087" s="97" t="s">
        <v>2376</v>
      </c>
      <c r="E1087" s="104">
        <v>2511.08</v>
      </c>
      <c r="F1087" s="105">
        <v>11</v>
      </c>
      <c r="G1087" s="34"/>
      <c r="H1087" s="34"/>
      <c r="I1087" s="37"/>
      <c r="J1087" s="47"/>
      <c r="K1087" s="35"/>
    </row>
    <row r="1088" spans="1:11" x14ac:dyDescent="0.25">
      <c r="A1088" s="32">
        <v>44602</v>
      </c>
      <c r="B1088" s="32">
        <f t="shared" si="16"/>
        <v>44602</v>
      </c>
      <c r="C1088" s="10" t="s">
        <v>114</v>
      </c>
      <c r="D1088" s="12" t="s">
        <v>2342</v>
      </c>
      <c r="E1088" s="104">
        <v>923.76</v>
      </c>
      <c r="F1088" s="105">
        <v>12</v>
      </c>
      <c r="G1088" s="34"/>
      <c r="H1088" s="34"/>
      <c r="I1088" s="37"/>
      <c r="J1088" s="47"/>
      <c r="K1088" s="35"/>
    </row>
    <row r="1089" spans="1:11" x14ac:dyDescent="0.25">
      <c r="A1089" s="32">
        <v>44602</v>
      </c>
      <c r="B1089" s="32">
        <f t="shared" si="16"/>
        <v>44602</v>
      </c>
      <c r="C1089" s="10" t="s">
        <v>67</v>
      </c>
      <c r="D1089" s="97" t="s">
        <v>2375</v>
      </c>
      <c r="E1089" s="104">
        <v>2940</v>
      </c>
      <c r="F1089" s="105">
        <v>12</v>
      </c>
      <c r="G1089" s="34"/>
      <c r="H1089" s="34"/>
      <c r="I1089" s="37"/>
      <c r="J1089" s="47"/>
      <c r="K1089" s="35"/>
    </row>
    <row r="1090" spans="1:11" x14ac:dyDescent="0.25">
      <c r="A1090" s="32">
        <v>44505</v>
      </c>
      <c r="B1090" s="32">
        <f t="shared" si="16"/>
        <v>44505</v>
      </c>
      <c r="C1090" s="10" t="s">
        <v>80</v>
      </c>
      <c r="D1090" s="97" t="s">
        <v>2377</v>
      </c>
      <c r="E1090" s="104">
        <v>2739.36</v>
      </c>
      <c r="F1090" s="74">
        <v>12</v>
      </c>
      <c r="G1090" s="34"/>
      <c r="H1090" s="34"/>
      <c r="I1090" s="37"/>
      <c r="J1090" s="47"/>
      <c r="K1090" s="35"/>
    </row>
    <row r="1091" spans="1:11" x14ac:dyDescent="0.25">
      <c r="A1091" s="32">
        <v>44602</v>
      </c>
      <c r="B1091" s="32">
        <f t="shared" si="16"/>
        <v>44602</v>
      </c>
      <c r="C1091" s="10" t="s">
        <v>122</v>
      </c>
      <c r="D1091" s="12" t="s">
        <v>1106</v>
      </c>
      <c r="E1091" s="104">
        <v>1872.78</v>
      </c>
      <c r="F1091" s="74">
        <v>13</v>
      </c>
      <c r="G1091" s="34"/>
      <c r="H1091" s="34"/>
      <c r="I1091" s="37"/>
      <c r="J1091" s="47"/>
      <c r="K1091" s="35"/>
    </row>
    <row r="1092" spans="1:11" x14ac:dyDescent="0.25">
      <c r="A1092" s="32">
        <v>44602</v>
      </c>
      <c r="B1092" s="32">
        <f t="shared" si="16"/>
        <v>44602</v>
      </c>
      <c r="C1092" s="10" t="s">
        <v>143</v>
      </c>
      <c r="D1092" s="97" t="s">
        <v>2359</v>
      </c>
      <c r="E1092" s="104">
        <v>260</v>
      </c>
      <c r="F1092" s="105">
        <v>13</v>
      </c>
      <c r="G1092" s="34"/>
      <c r="H1092" s="34"/>
      <c r="I1092" s="37"/>
      <c r="J1092" s="47"/>
      <c r="K1092" s="35"/>
    </row>
    <row r="1093" spans="1:11" x14ac:dyDescent="0.25">
      <c r="A1093" s="32">
        <v>44602</v>
      </c>
      <c r="B1093" s="32">
        <f t="shared" si="16"/>
        <v>44602</v>
      </c>
      <c r="C1093" s="10" t="s">
        <v>161</v>
      </c>
      <c r="D1093" s="97" t="s">
        <v>2364</v>
      </c>
      <c r="E1093" s="104">
        <v>1794</v>
      </c>
      <c r="F1093" s="105">
        <v>13</v>
      </c>
      <c r="G1093" s="34"/>
      <c r="H1093" s="34"/>
      <c r="I1093" s="37"/>
      <c r="J1093" s="47"/>
      <c r="K1093" s="35"/>
    </row>
    <row r="1094" spans="1:11" x14ac:dyDescent="0.25">
      <c r="A1094" s="32">
        <v>44602</v>
      </c>
      <c r="B1094" s="32">
        <f t="shared" si="16"/>
        <v>44602</v>
      </c>
      <c r="C1094" s="10" t="s">
        <v>194</v>
      </c>
      <c r="D1094" s="97" t="s">
        <v>1103</v>
      </c>
      <c r="E1094" s="104">
        <v>910</v>
      </c>
      <c r="F1094" s="74">
        <v>13</v>
      </c>
      <c r="G1094" s="34"/>
      <c r="H1094" s="34"/>
      <c r="I1094" s="37"/>
      <c r="J1094" s="47"/>
      <c r="K1094" s="35"/>
    </row>
    <row r="1095" spans="1:11" x14ac:dyDescent="0.25">
      <c r="A1095" s="32">
        <v>44602</v>
      </c>
      <c r="B1095" s="32">
        <f t="shared" si="16"/>
        <v>44602</v>
      </c>
      <c r="C1095" s="10" t="s">
        <v>66</v>
      </c>
      <c r="D1095" s="97" t="s">
        <v>1110</v>
      </c>
      <c r="E1095" s="104">
        <v>3770</v>
      </c>
      <c r="F1095" s="105">
        <v>13</v>
      </c>
      <c r="G1095" s="34"/>
      <c r="H1095" s="34"/>
      <c r="I1095" s="37"/>
      <c r="J1095" s="47"/>
      <c r="K1095" s="35"/>
    </row>
    <row r="1096" spans="1:11" x14ac:dyDescent="0.25">
      <c r="A1096" s="32">
        <v>44602</v>
      </c>
      <c r="B1096" s="32">
        <f t="shared" si="16"/>
        <v>44602</v>
      </c>
      <c r="C1096" s="10" t="s">
        <v>110</v>
      </c>
      <c r="D1096" s="28" t="s">
        <v>2340</v>
      </c>
      <c r="E1096" s="104">
        <v>1077.72</v>
      </c>
      <c r="F1096" s="74">
        <v>14</v>
      </c>
      <c r="G1096" s="34"/>
      <c r="H1096" s="34"/>
      <c r="I1096" s="37"/>
      <c r="J1096" s="47"/>
      <c r="K1096" s="35"/>
    </row>
    <row r="1097" spans="1:11" x14ac:dyDescent="0.25">
      <c r="A1097" s="32">
        <v>44602</v>
      </c>
      <c r="B1097" s="32">
        <f t="shared" si="16"/>
        <v>44602</v>
      </c>
      <c r="C1097" s="10" t="s">
        <v>180</v>
      </c>
      <c r="D1097" s="97" t="s">
        <v>2372</v>
      </c>
      <c r="E1097" s="104">
        <v>2520</v>
      </c>
      <c r="F1097" s="105">
        <v>14</v>
      </c>
      <c r="G1097" s="34"/>
      <c r="H1097" s="34"/>
      <c r="I1097" s="37"/>
      <c r="J1097" s="47"/>
      <c r="K1097" s="35"/>
    </row>
    <row r="1098" spans="1:11" x14ac:dyDescent="0.25">
      <c r="A1098" s="32">
        <v>44602</v>
      </c>
      <c r="B1098" s="32">
        <f t="shared" si="16"/>
        <v>44602</v>
      </c>
      <c r="C1098" s="10" t="s">
        <v>78</v>
      </c>
      <c r="D1098" s="12" t="s">
        <v>1083</v>
      </c>
      <c r="E1098" s="104">
        <v>3000</v>
      </c>
      <c r="F1098" s="105">
        <v>15</v>
      </c>
      <c r="G1098" s="34"/>
      <c r="H1098" s="34"/>
      <c r="I1098" s="37"/>
      <c r="J1098" s="47"/>
      <c r="K1098" s="35"/>
    </row>
    <row r="1099" spans="1:11" x14ac:dyDescent="0.25">
      <c r="A1099" s="32">
        <v>44602</v>
      </c>
      <c r="B1099" s="32">
        <f t="shared" si="16"/>
        <v>44602</v>
      </c>
      <c r="C1099" s="10" t="s">
        <v>184</v>
      </c>
      <c r="D1099" s="97" t="s">
        <v>1090</v>
      </c>
      <c r="E1099" s="104">
        <v>870</v>
      </c>
      <c r="F1099" s="74">
        <v>15</v>
      </c>
      <c r="G1099" s="34"/>
      <c r="H1099" s="34"/>
      <c r="I1099" s="37"/>
      <c r="J1099" s="47"/>
      <c r="K1099" s="35"/>
    </row>
    <row r="1100" spans="1:11" x14ac:dyDescent="0.25">
      <c r="A1100" s="32">
        <v>44602</v>
      </c>
      <c r="B1100" s="32">
        <f t="shared" si="16"/>
        <v>44602</v>
      </c>
      <c r="C1100" s="10" t="s">
        <v>120</v>
      </c>
      <c r="D1100" s="28" t="s">
        <v>2348</v>
      </c>
      <c r="E1100" s="104">
        <v>2033.92</v>
      </c>
      <c r="F1100" s="105">
        <v>16</v>
      </c>
      <c r="G1100" s="34"/>
      <c r="H1100" s="34"/>
      <c r="I1100" s="37"/>
      <c r="J1100" s="47"/>
      <c r="K1100" s="35"/>
    </row>
    <row r="1101" spans="1:11" x14ac:dyDescent="0.25">
      <c r="A1101" s="32">
        <v>44602</v>
      </c>
      <c r="B1101" s="32">
        <f t="shared" si="16"/>
        <v>44602</v>
      </c>
      <c r="C1101" s="10" t="s">
        <v>133</v>
      </c>
      <c r="D1101" s="12" t="s">
        <v>1422</v>
      </c>
      <c r="E1101" s="104">
        <v>1413.92</v>
      </c>
      <c r="F1101" s="105">
        <v>16</v>
      </c>
      <c r="G1101" s="34"/>
      <c r="H1101" s="34"/>
      <c r="I1101" s="37"/>
      <c r="J1101" s="47"/>
      <c r="K1101" s="35"/>
    </row>
    <row r="1102" spans="1:11" x14ac:dyDescent="0.25">
      <c r="A1102" s="32">
        <v>44602</v>
      </c>
      <c r="B1102" s="32">
        <f t="shared" si="16"/>
        <v>44602</v>
      </c>
      <c r="C1102" s="10" t="s">
        <v>185</v>
      </c>
      <c r="D1102" s="97" t="s">
        <v>1091</v>
      </c>
      <c r="E1102" s="104">
        <v>192</v>
      </c>
      <c r="F1102" s="105">
        <v>16</v>
      </c>
      <c r="G1102" s="34"/>
      <c r="H1102" s="34"/>
      <c r="I1102" s="37"/>
      <c r="J1102" s="47"/>
      <c r="K1102" s="35"/>
    </row>
    <row r="1103" spans="1:11" x14ac:dyDescent="0.25">
      <c r="A1103" s="32">
        <v>44505</v>
      </c>
      <c r="B1103" s="32">
        <f t="shared" si="16"/>
        <v>44505</v>
      </c>
      <c r="C1103" s="10" t="s">
        <v>88</v>
      </c>
      <c r="D1103" s="97" t="s">
        <v>2381</v>
      </c>
      <c r="E1103" s="104">
        <v>659.09</v>
      </c>
      <c r="F1103" s="74">
        <v>17</v>
      </c>
      <c r="G1103" s="34"/>
      <c r="H1103" s="34"/>
      <c r="I1103" s="37"/>
      <c r="J1103" s="47"/>
      <c r="K1103" s="35"/>
    </row>
    <row r="1104" spans="1:11" x14ac:dyDescent="0.25">
      <c r="A1104" s="32">
        <v>44602</v>
      </c>
      <c r="B1104" s="32">
        <f t="shared" si="16"/>
        <v>44602</v>
      </c>
      <c r="C1104" s="10" t="s">
        <v>119</v>
      </c>
      <c r="D1104" s="12" t="s">
        <v>2347</v>
      </c>
      <c r="E1104" s="104">
        <v>2415.2800000000002</v>
      </c>
      <c r="F1104" s="105">
        <v>19</v>
      </c>
      <c r="G1104" s="34"/>
      <c r="H1104" s="34"/>
      <c r="I1104" s="37"/>
      <c r="J1104" s="47"/>
      <c r="K1104" s="35"/>
    </row>
    <row r="1105" spans="1:11" x14ac:dyDescent="0.25">
      <c r="A1105" s="32">
        <v>44602</v>
      </c>
      <c r="B1105" s="32">
        <f t="shared" si="16"/>
        <v>44602</v>
      </c>
      <c r="C1105" s="10" t="s">
        <v>162</v>
      </c>
      <c r="D1105" s="97" t="s">
        <v>2365</v>
      </c>
      <c r="E1105" s="104">
        <v>2622</v>
      </c>
      <c r="F1105" s="105">
        <v>19</v>
      </c>
      <c r="G1105" s="34"/>
      <c r="H1105" s="34"/>
      <c r="I1105" s="37"/>
      <c r="J1105" s="47"/>
      <c r="K1105" s="35"/>
    </row>
    <row r="1106" spans="1:11" x14ac:dyDescent="0.25">
      <c r="A1106" s="32">
        <v>44602</v>
      </c>
      <c r="B1106" s="32">
        <f t="shared" ref="B1106:B1137" si="17">+A1106</f>
        <v>44602</v>
      </c>
      <c r="C1106" s="10" t="s">
        <v>93</v>
      </c>
      <c r="D1106" s="12" t="s">
        <v>1096</v>
      </c>
      <c r="E1106" s="104">
        <v>9450</v>
      </c>
      <c r="F1106" s="74">
        <v>21</v>
      </c>
      <c r="G1106" s="34"/>
      <c r="H1106" s="34"/>
      <c r="I1106" s="37"/>
      <c r="J1106" s="47"/>
      <c r="K1106" s="35"/>
    </row>
    <row r="1107" spans="1:11" x14ac:dyDescent="0.25">
      <c r="A1107" s="32">
        <v>44602</v>
      </c>
      <c r="B1107" s="32">
        <f t="shared" si="17"/>
        <v>44602</v>
      </c>
      <c r="C1107" s="10" t="s">
        <v>190</v>
      </c>
      <c r="D1107" s="97" t="s">
        <v>1100</v>
      </c>
      <c r="E1107" s="104">
        <v>5880</v>
      </c>
      <c r="F1107" s="74">
        <v>21</v>
      </c>
      <c r="G1107" s="34"/>
      <c r="H1107" s="34"/>
      <c r="I1107" s="37"/>
      <c r="J1107" s="47"/>
      <c r="K1107" s="35"/>
    </row>
    <row r="1108" spans="1:11" x14ac:dyDescent="0.25">
      <c r="A1108" s="32">
        <v>44602</v>
      </c>
      <c r="B1108" s="32">
        <f t="shared" si="17"/>
        <v>44602</v>
      </c>
      <c r="C1108" s="10" t="s">
        <v>121</v>
      </c>
      <c r="D1108" s="12" t="s">
        <v>2349</v>
      </c>
      <c r="E1108" s="104">
        <v>2796.6400000000003</v>
      </c>
      <c r="F1108" s="105">
        <v>22</v>
      </c>
      <c r="G1108" s="34"/>
      <c r="H1108" s="34"/>
      <c r="I1108" s="37"/>
      <c r="J1108" s="47"/>
      <c r="K1108" s="35"/>
    </row>
    <row r="1109" spans="1:11" x14ac:dyDescent="0.25">
      <c r="A1109" s="32">
        <v>44505</v>
      </c>
      <c r="B1109" s="32">
        <f t="shared" si="17"/>
        <v>44505</v>
      </c>
      <c r="C1109" s="10" t="s">
        <v>84</v>
      </c>
      <c r="D1109" s="97" t="s">
        <v>1445</v>
      </c>
      <c r="E1109" s="104">
        <v>742.5</v>
      </c>
      <c r="F1109" s="105">
        <v>22</v>
      </c>
      <c r="G1109" s="34"/>
      <c r="H1109" s="34"/>
      <c r="I1109" s="37"/>
      <c r="J1109" s="47"/>
      <c r="K1109" s="35"/>
    </row>
    <row r="1110" spans="1:11" x14ac:dyDescent="0.25">
      <c r="A1110" s="32">
        <v>44602</v>
      </c>
      <c r="B1110" s="32">
        <f t="shared" si="17"/>
        <v>44602</v>
      </c>
      <c r="C1110" s="10" t="s">
        <v>175</v>
      </c>
      <c r="D1110" s="97" t="s">
        <v>1081</v>
      </c>
      <c r="E1110" s="104">
        <v>1495</v>
      </c>
      <c r="F1110" s="105">
        <v>23</v>
      </c>
      <c r="G1110" s="34"/>
      <c r="H1110" s="34"/>
      <c r="I1110" s="37"/>
      <c r="J1110" s="47"/>
      <c r="K1110" s="35"/>
    </row>
    <row r="1111" spans="1:11" x14ac:dyDescent="0.25">
      <c r="A1111" s="32">
        <v>44602</v>
      </c>
      <c r="B1111" s="32">
        <f t="shared" si="17"/>
        <v>44602</v>
      </c>
      <c r="C1111" s="10" t="s">
        <v>181</v>
      </c>
      <c r="D1111" s="97" t="s">
        <v>1085</v>
      </c>
      <c r="E1111" s="104">
        <v>1125</v>
      </c>
      <c r="F1111" s="105">
        <v>25</v>
      </c>
      <c r="G1111" s="34"/>
      <c r="H1111" s="34"/>
      <c r="I1111" s="37"/>
      <c r="J1111" s="47"/>
      <c r="K1111" s="35"/>
    </row>
    <row r="1112" spans="1:11" x14ac:dyDescent="0.25">
      <c r="A1112" s="32">
        <v>44602</v>
      </c>
      <c r="B1112" s="32">
        <f t="shared" si="17"/>
        <v>44602</v>
      </c>
      <c r="C1112" s="10" t="s">
        <v>186</v>
      </c>
      <c r="D1112" s="97" t="s">
        <v>2373</v>
      </c>
      <c r="E1112" s="104">
        <v>2000</v>
      </c>
      <c r="F1112" s="105">
        <v>25</v>
      </c>
      <c r="G1112" s="34"/>
      <c r="H1112" s="34"/>
      <c r="I1112" s="37"/>
      <c r="J1112" s="47"/>
      <c r="K1112" s="35"/>
    </row>
    <row r="1113" spans="1:11" ht="31.5" x14ac:dyDescent="0.25">
      <c r="A1113" s="32">
        <v>44505</v>
      </c>
      <c r="B1113" s="32">
        <f t="shared" si="17"/>
        <v>44505</v>
      </c>
      <c r="C1113" s="10" t="s">
        <v>118</v>
      </c>
      <c r="D1113" s="97" t="s">
        <v>2400</v>
      </c>
      <c r="E1113" s="104">
        <v>24875</v>
      </c>
      <c r="F1113" s="74">
        <v>25</v>
      </c>
      <c r="G1113" s="34"/>
      <c r="H1113" s="34"/>
      <c r="I1113" s="37"/>
      <c r="J1113" s="47"/>
      <c r="K1113" s="35"/>
    </row>
    <row r="1114" spans="1:11" x14ac:dyDescent="0.25">
      <c r="A1114" s="32">
        <v>44505</v>
      </c>
      <c r="B1114" s="32">
        <f t="shared" si="17"/>
        <v>44505</v>
      </c>
      <c r="C1114" s="10" t="s">
        <v>129</v>
      </c>
      <c r="D1114" s="97" t="s">
        <v>2405</v>
      </c>
      <c r="E1114" s="104">
        <v>57375</v>
      </c>
      <c r="F1114" s="74">
        <v>25</v>
      </c>
      <c r="G1114" s="34"/>
      <c r="H1114" s="34"/>
      <c r="I1114" s="37"/>
      <c r="J1114" s="47"/>
      <c r="K1114" s="35"/>
    </row>
    <row r="1115" spans="1:11" x14ac:dyDescent="0.25">
      <c r="A1115" s="32">
        <v>44602</v>
      </c>
      <c r="B1115" s="32">
        <f t="shared" si="17"/>
        <v>44602</v>
      </c>
      <c r="C1115" s="10" t="s">
        <v>106</v>
      </c>
      <c r="D1115" s="12" t="s">
        <v>2337</v>
      </c>
      <c r="E1115" s="104">
        <v>71.5</v>
      </c>
      <c r="F1115" s="105">
        <v>26</v>
      </c>
      <c r="G1115" s="34"/>
      <c r="H1115" s="34"/>
      <c r="I1115" s="37"/>
      <c r="J1115" s="47"/>
      <c r="K1115" s="35"/>
    </row>
    <row r="1116" spans="1:11" x14ac:dyDescent="0.25">
      <c r="A1116" s="32">
        <v>44602</v>
      </c>
      <c r="B1116" s="32">
        <f t="shared" si="17"/>
        <v>44602</v>
      </c>
      <c r="C1116" s="10" t="s">
        <v>89</v>
      </c>
      <c r="D1116" s="12" t="s">
        <v>1093</v>
      </c>
      <c r="E1116" s="104">
        <v>126</v>
      </c>
      <c r="F1116" s="105">
        <v>28</v>
      </c>
      <c r="G1116" s="34"/>
      <c r="H1116" s="34"/>
      <c r="I1116" s="37"/>
      <c r="J1116" s="47"/>
      <c r="K1116" s="35"/>
    </row>
    <row r="1117" spans="1:11" x14ac:dyDescent="0.25">
      <c r="A1117" s="32">
        <v>44602</v>
      </c>
      <c r="B1117" s="32">
        <f t="shared" si="17"/>
        <v>44602</v>
      </c>
      <c r="C1117" s="10" t="s">
        <v>107</v>
      </c>
      <c r="D1117" s="12" t="s">
        <v>2338</v>
      </c>
      <c r="E1117" s="104">
        <v>105</v>
      </c>
      <c r="F1117" s="105">
        <v>28</v>
      </c>
      <c r="G1117" s="34"/>
      <c r="H1117" s="34"/>
      <c r="I1117" s="37"/>
      <c r="J1117" s="47"/>
      <c r="K1117" s="35"/>
    </row>
    <row r="1118" spans="1:11" x14ac:dyDescent="0.25">
      <c r="A1118" s="32">
        <v>44602</v>
      </c>
      <c r="B1118" s="32">
        <f t="shared" si="17"/>
        <v>44602</v>
      </c>
      <c r="C1118" s="10" t="s">
        <v>108</v>
      </c>
      <c r="D1118" s="12" t="s">
        <v>2339</v>
      </c>
      <c r="E1118" s="104">
        <v>405.42</v>
      </c>
      <c r="F1118" s="105">
        <v>29</v>
      </c>
      <c r="G1118" s="34"/>
      <c r="H1118" s="34"/>
      <c r="I1118" s="37"/>
      <c r="J1118" s="47"/>
      <c r="K1118" s="35"/>
    </row>
    <row r="1119" spans="1:11" x14ac:dyDescent="0.25">
      <c r="A1119" s="32">
        <v>44602</v>
      </c>
      <c r="B1119" s="32">
        <f t="shared" si="17"/>
        <v>44602</v>
      </c>
      <c r="C1119" s="10" t="s">
        <v>55</v>
      </c>
      <c r="D1119" s="12" t="s">
        <v>1066</v>
      </c>
      <c r="E1119" s="104">
        <v>452.29</v>
      </c>
      <c r="F1119" s="74">
        <v>31</v>
      </c>
      <c r="G1119" s="34"/>
      <c r="H1119" s="34"/>
      <c r="I1119" s="37"/>
      <c r="J1119" s="47"/>
      <c r="K1119" s="35"/>
    </row>
    <row r="1120" spans="1:11" x14ac:dyDescent="0.25">
      <c r="A1120" s="32">
        <v>44602</v>
      </c>
      <c r="B1120" s="32">
        <f t="shared" si="17"/>
        <v>44602</v>
      </c>
      <c r="C1120" s="10" t="s">
        <v>179</v>
      </c>
      <c r="D1120" s="97" t="s">
        <v>2371</v>
      </c>
      <c r="E1120" s="104">
        <v>1096.26</v>
      </c>
      <c r="F1120" s="105">
        <v>33</v>
      </c>
      <c r="G1120" s="34"/>
      <c r="H1120" s="34"/>
      <c r="I1120" s="37"/>
      <c r="J1120" s="47"/>
      <c r="K1120" s="35"/>
    </row>
    <row r="1121" spans="1:11" x14ac:dyDescent="0.25">
      <c r="A1121" s="32">
        <v>44505</v>
      </c>
      <c r="B1121" s="32">
        <f t="shared" si="17"/>
        <v>44505</v>
      </c>
      <c r="C1121" s="10" t="s">
        <v>91</v>
      </c>
      <c r="D1121" s="97" t="s">
        <v>2384</v>
      </c>
      <c r="E1121" s="104">
        <v>63000</v>
      </c>
      <c r="F1121" s="105">
        <v>35</v>
      </c>
      <c r="G1121" s="34"/>
      <c r="H1121" s="34"/>
      <c r="I1121" s="37"/>
      <c r="J1121" s="47"/>
      <c r="K1121" s="35"/>
    </row>
    <row r="1122" spans="1:11" x14ac:dyDescent="0.25">
      <c r="A1122" s="32">
        <v>44602</v>
      </c>
      <c r="B1122" s="32">
        <f t="shared" si="17"/>
        <v>44602</v>
      </c>
      <c r="C1122" s="10" t="s">
        <v>82</v>
      </c>
      <c r="D1122" s="12" t="s">
        <v>2323</v>
      </c>
      <c r="E1122" s="104">
        <v>494</v>
      </c>
      <c r="F1122" s="105">
        <v>38</v>
      </c>
      <c r="G1122" s="34"/>
      <c r="H1122" s="34"/>
      <c r="I1122" s="37"/>
      <c r="J1122" s="47"/>
      <c r="K1122" s="35"/>
    </row>
    <row r="1123" spans="1:11" x14ac:dyDescent="0.25">
      <c r="A1123" s="32">
        <v>44602</v>
      </c>
      <c r="B1123" s="32">
        <f t="shared" si="17"/>
        <v>44602</v>
      </c>
      <c r="C1123" s="10" t="s">
        <v>76</v>
      </c>
      <c r="D1123" s="97" t="s">
        <v>1123</v>
      </c>
      <c r="E1123" s="104">
        <v>468</v>
      </c>
      <c r="F1123" s="74">
        <v>39</v>
      </c>
      <c r="G1123" s="34"/>
      <c r="H1123" s="34"/>
      <c r="I1123" s="37"/>
      <c r="J1123" s="47"/>
      <c r="K1123" s="35"/>
    </row>
    <row r="1124" spans="1:11" x14ac:dyDescent="0.25">
      <c r="A1124" s="32">
        <v>44505</v>
      </c>
      <c r="B1124" s="32">
        <f t="shared" si="17"/>
        <v>44505</v>
      </c>
      <c r="C1124" s="10" t="s">
        <v>90</v>
      </c>
      <c r="D1124" s="97" t="s">
        <v>2383</v>
      </c>
      <c r="E1124" s="104">
        <v>2211.75</v>
      </c>
      <c r="F1124" s="105">
        <v>45</v>
      </c>
      <c r="G1124" s="34"/>
      <c r="H1124" s="34"/>
      <c r="I1124" s="37"/>
      <c r="J1124" s="47"/>
      <c r="K1124" s="35"/>
    </row>
    <row r="1125" spans="1:11" x14ac:dyDescent="0.25">
      <c r="A1125" s="32">
        <v>44602</v>
      </c>
      <c r="B1125" s="32">
        <f t="shared" si="17"/>
        <v>44602</v>
      </c>
      <c r="C1125" s="10" t="s">
        <v>178</v>
      </c>
      <c r="D1125" s="97" t="s">
        <v>2370</v>
      </c>
      <c r="E1125" s="104">
        <v>1561.34</v>
      </c>
      <c r="F1125" s="74">
        <v>47</v>
      </c>
      <c r="G1125" s="34"/>
      <c r="H1125" s="34"/>
      <c r="I1125" s="37"/>
      <c r="J1125" s="47"/>
      <c r="K1125" s="35"/>
    </row>
    <row r="1126" spans="1:11" x14ac:dyDescent="0.25">
      <c r="A1126" s="32">
        <v>44602</v>
      </c>
      <c r="B1126" s="32">
        <f t="shared" si="17"/>
        <v>44602</v>
      </c>
      <c r="C1126" s="10" t="s">
        <v>92</v>
      </c>
      <c r="D1126" s="28" t="s">
        <v>1095</v>
      </c>
      <c r="E1126" s="104">
        <v>220.5</v>
      </c>
      <c r="F1126" s="74">
        <v>49</v>
      </c>
      <c r="G1126" s="34"/>
      <c r="H1126" s="34"/>
      <c r="I1126" s="37"/>
      <c r="J1126" s="47"/>
      <c r="K1126" s="35"/>
    </row>
    <row r="1127" spans="1:11" ht="31.5" x14ac:dyDescent="0.25">
      <c r="A1127" s="32">
        <v>44505</v>
      </c>
      <c r="B1127" s="32">
        <f t="shared" si="17"/>
        <v>44505</v>
      </c>
      <c r="C1127" s="10" t="s">
        <v>99</v>
      </c>
      <c r="D1127" s="97" t="s">
        <v>2391</v>
      </c>
      <c r="E1127" s="104">
        <v>286445</v>
      </c>
      <c r="F1127" s="74">
        <v>50</v>
      </c>
      <c r="G1127" s="34"/>
      <c r="H1127" s="34"/>
      <c r="I1127" s="37"/>
      <c r="J1127" s="47"/>
      <c r="K1127" s="35"/>
    </row>
    <row r="1128" spans="1:11" x14ac:dyDescent="0.25">
      <c r="A1128" s="32">
        <v>44602</v>
      </c>
      <c r="B1128" s="32">
        <f t="shared" si="17"/>
        <v>44602</v>
      </c>
      <c r="C1128" s="10" t="s">
        <v>172</v>
      </c>
      <c r="D1128" s="97" t="s">
        <v>1079</v>
      </c>
      <c r="E1128" s="104">
        <v>364</v>
      </c>
      <c r="F1128" s="74">
        <v>52</v>
      </c>
      <c r="G1128" s="34"/>
      <c r="H1128" s="34"/>
      <c r="I1128" s="37"/>
      <c r="J1128" s="47"/>
      <c r="K1128" s="35"/>
    </row>
    <row r="1129" spans="1:11" x14ac:dyDescent="0.25">
      <c r="A1129" s="32">
        <v>44602</v>
      </c>
      <c r="B1129" s="32">
        <f t="shared" si="17"/>
        <v>44602</v>
      </c>
      <c r="C1129" s="10" t="s">
        <v>77</v>
      </c>
      <c r="D1129" s="12" t="s">
        <v>2320</v>
      </c>
      <c r="E1129" s="104">
        <v>1793.8799999999999</v>
      </c>
      <c r="F1129" s="105">
        <v>54</v>
      </c>
      <c r="G1129" s="34"/>
      <c r="H1129" s="34"/>
      <c r="I1129" s="37"/>
      <c r="J1129" s="47"/>
      <c r="K1129" s="35"/>
    </row>
    <row r="1130" spans="1:11" x14ac:dyDescent="0.25">
      <c r="A1130" s="32">
        <v>44602</v>
      </c>
      <c r="B1130" s="32">
        <f t="shared" si="17"/>
        <v>44602</v>
      </c>
      <c r="C1130" s="10" t="s">
        <v>68</v>
      </c>
      <c r="D1130" s="97" t="s">
        <v>1112</v>
      </c>
      <c r="E1130" s="104">
        <v>2655</v>
      </c>
      <c r="F1130" s="74">
        <v>59</v>
      </c>
      <c r="G1130" s="34"/>
      <c r="H1130" s="34"/>
      <c r="I1130" s="37"/>
      <c r="J1130" s="47"/>
      <c r="K1130" s="35"/>
    </row>
    <row r="1131" spans="1:11" x14ac:dyDescent="0.25">
      <c r="A1131" s="32">
        <v>44602</v>
      </c>
      <c r="B1131" s="32">
        <f t="shared" si="17"/>
        <v>44602</v>
      </c>
      <c r="C1131" s="10" t="s">
        <v>136</v>
      </c>
      <c r="D1131" s="12" t="s">
        <v>2357</v>
      </c>
      <c r="E1131" s="104">
        <v>5302.2000000000007</v>
      </c>
      <c r="F1131" s="74">
        <v>60</v>
      </c>
      <c r="G1131" s="34"/>
      <c r="H1131" s="34"/>
      <c r="I1131" s="37"/>
      <c r="J1131" s="47"/>
      <c r="K1131" s="35"/>
    </row>
    <row r="1132" spans="1:11" x14ac:dyDescent="0.25">
      <c r="A1132" s="32">
        <v>44602</v>
      </c>
      <c r="B1132" s="32">
        <f t="shared" si="17"/>
        <v>44602</v>
      </c>
      <c r="C1132" s="10" t="s">
        <v>135</v>
      </c>
      <c r="D1132" s="12" t="s">
        <v>1424</v>
      </c>
      <c r="E1132" s="104">
        <v>5832.42</v>
      </c>
      <c r="F1132" s="74">
        <v>66</v>
      </c>
      <c r="G1132" s="34"/>
      <c r="H1132" s="34"/>
      <c r="I1132" s="37"/>
      <c r="J1132" s="47"/>
      <c r="K1132" s="35"/>
    </row>
    <row r="1133" spans="1:11" x14ac:dyDescent="0.25">
      <c r="A1133" s="32">
        <v>44602</v>
      </c>
      <c r="B1133" s="32">
        <f t="shared" si="17"/>
        <v>44602</v>
      </c>
      <c r="C1133" s="10" t="s">
        <v>81</v>
      </c>
      <c r="D1133" s="12" t="s">
        <v>2322</v>
      </c>
      <c r="E1133" s="104">
        <v>2380</v>
      </c>
      <c r="F1133" s="74">
        <v>68</v>
      </c>
      <c r="G1133" s="34"/>
      <c r="H1133" s="34"/>
      <c r="I1133" s="37"/>
      <c r="J1133" s="47"/>
      <c r="K1133" s="35"/>
    </row>
    <row r="1134" spans="1:11" x14ac:dyDescent="0.25">
      <c r="A1134" s="32">
        <v>44602</v>
      </c>
      <c r="B1134" s="32">
        <f t="shared" si="17"/>
        <v>44602</v>
      </c>
      <c r="C1134" s="10" t="s">
        <v>76</v>
      </c>
      <c r="D1134" s="12" t="s">
        <v>1448</v>
      </c>
      <c r="E1134" s="104">
        <v>561.6</v>
      </c>
      <c r="F1134" s="105">
        <v>72</v>
      </c>
      <c r="G1134" s="34"/>
      <c r="H1134" s="34"/>
      <c r="I1134" s="37"/>
      <c r="J1134" s="47"/>
      <c r="K1134" s="35"/>
    </row>
    <row r="1135" spans="1:11" x14ac:dyDescent="0.25">
      <c r="A1135" s="32">
        <v>44505</v>
      </c>
      <c r="B1135" s="32">
        <f t="shared" si="17"/>
        <v>44505</v>
      </c>
      <c r="C1135" s="10" t="s">
        <v>108</v>
      </c>
      <c r="D1135" s="97" t="s">
        <v>2396</v>
      </c>
      <c r="E1135" s="104">
        <v>350000</v>
      </c>
      <c r="F1135" s="105">
        <v>80</v>
      </c>
      <c r="G1135" s="34"/>
      <c r="H1135" s="34"/>
      <c r="I1135" s="37"/>
      <c r="J1135" s="47"/>
      <c r="K1135" s="35"/>
    </row>
    <row r="1136" spans="1:11" x14ac:dyDescent="0.25">
      <c r="A1136" s="32">
        <v>44602</v>
      </c>
      <c r="B1136" s="32">
        <f t="shared" si="17"/>
        <v>44602</v>
      </c>
      <c r="C1136" s="10" t="s">
        <v>80</v>
      </c>
      <c r="D1136" s="12" t="s">
        <v>2321</v>
      </c>
      <c r="E1136" s="104">
        <v>2835</v>
      </c>
      <c r="F1136" s="74">
        <v>81</v>
      </c>
      <c r="G1136" s="34"/>
      <c r="H1136" s="34"/>
      <c r="I1136" s="37"/>
      <c r="J1136" s="47"/>
      <c r="K1136" s="35"/>
    </row>
    <row r="1137" spans="1:11" x14ac:dyDescent="0.25">
      <c r="A1137" s="32">
        <v>44602</v>
      </c>
      <c r="B1137" s="32">
        <f t="shared" si="17"/>
        <v>44602</v>
      </c>
      <c r="C1137" s="10" t="s">
        <v>74</v>
      </c>
      <c r="D1137" s="28" t="s">
        <v>1447</v>
      </c>
      <c r="E1137" s="104">
        <v>647.4</v>
      </c>
      <c r="F1137" s="74">
        <v>83</v>
      </c>
      <c r="G1137" s="34"/>
      <c r="H1137" s="34"/>
      <c r="I1137" s="37"/>
      <c r="J1137" s="47"/>
      <c r="K1137" s="35"/>
    </row>
    <row r="1138" spans="1:11" x14ac:dyDescent="0.25">
      <c r="A1138" s="32">
        <v>44175</v>
      </c>
      <c r="B1138" s="32">
        <f t="shared" ref="B1138:B1158" si="18">+A1138</f>
        <v>44175</v>
      </c>
      <c r="C1138" s="10" t="s">
        <v>60</v>
      </c>
      <c r="D1138" s="97" t="s">
        <v>1104</v>
      </c>
      <c r="E1138" s="104">
        <v>6300</v>
      </c>
      <c r="F1138" s="105">
        <v>84</v>
      </c>
      <c r="G1138" s="34"/>
      <c r="H1138" s="34"/>
      <c r="I1138" s="37"/>
      <c r="J1138" s="47"/>
      <c r="K1138" s="35"/>
    </row>
    <row r="1139" spans="1:11" x14ac:dyDescent="0.25">
      <c r="A1139" s="32">
        <v>43809</v>
      </c>
      <c r="B1139" s="32">
        <f t="shared" si="18"/>
        <v>43809</v>
      </c>
      <c r="C1139" s="10" t="s">
        <v>137</v>
      </c>
      <c r="D1139" s="97" t="s">
        <v>2410</v>
      </c>
      <c r="E1139" s="104">
        <v>20169.649999999998</v>
      </c>
      <c r="F1139" s="74">
        <v>85</v>
      </c>
      <c r="G1139" s="34"/>
      <c r="H1139" s="34"/>
      <c r="I1139" s="37"/>
      <c r="J1139" s="47"/>
      <c r="K1139" s="35"/>
    </row>
    <row r="1140" spans="1:11" x14ac:dyDescent="0.25">
      <c r="A1140" s="32">
        <v>44602</v>
      </c>
      <c r="B1140" s="32">
        <f t="shared" si="18"/>
        <v>44602</v>
      </c>
      <c r="C1140" s="10" t="s">
        <v>61</v>
      </c>
      <c r="D1140" s="12" t="s">
        <v>2310</v>
      </c>
      <c r="E1140" s="104">
        <v>849.59999999999991</v>
      </c>
      <c r="F1140" s="74">
        <v>90</v>
      </c>
      <c r="G1140" s="34"/>
      <c r="H1140" s="34"/>
      <c r="I1140" s="37"/>
      <c r="J1140" s="47"/>
      <c r="K1140" s="35"/>
    </row>
    <row r="1141" spans="1:11" x14ac:dyDescent="0.25">
      <c r="A1141" s="32">
        <v>44602</v>
      </c>
      <c r="B1141" s="32">
        <f t="shared" si="18"/>
        <v>44602</v>
      </c>
      <c r="C1141" s="10" t="s">
        <v>62</v>
      </c>
      <c r="D1141" s="97" t="s">
        <v>1107</v>
      </c>
      <c r="E1141" s="104">
        <v>630</v>
      </c>
      <c r="F1141" s="74">
        <v>90</v>
      </c>
      <c r="G1141" s="34"/>
      <c r="H1141" s="34"/>
      <c r="I1141" s="37"/>
      <c r="J1141" s="47"/>
      <c r="K1141" s="35"/>
    </row>
    <row r="1142" spans="1:11" x14ac:dyDescent="0.25">
      <c r="A1142" s="32">
        <v>44602</v>
      </c>
      <c r="B1142" s="32">
        <f t="shared" si="18"/>
        <v>44602</v>
      </c>
      <c r="C1142" s="10" t="s">
        <v>75</v>
      </c>
      <c r="D1142" s="12" t="s">
        <v>2319</v>
      </c>
      <c r="E1142" s="104">
        <v>887.3599999999999</v>
      </c>
      <c r="F1142" s="74">
        <v>94</v>
      </c>
      <c r="G1142" s="34"/>
      <c r="H1142" s="34"/>
      <c r="I1142" s="37"/>
      <c r="J1142" s="47"/>
      <c r="K1142" s="35"/>
    </row>
    <row r="1143" spans="1:11" x14ac:dyDescent="0.25">
      <c r="A1143" s="32">
        <v>44602</v>
      </c>
      <c r="B1143" s="32">
        <f t="shared" si="18"/>
        <v>44602</v>
      </c>
      <c r="C1143" s="10" t="s">
        <v>123</v>
      </c>
      <c r="D1143" s="12" t="s">
        <v>2350</v>
      </c>
      <c r="E1143" s="104">
        <v>17760</v>
      </c>
      <c r="F1143" s="74">
        <v>96</v>
      </c>
      <c r="G1143" s="34"/>
      <c r="H1143" s="34"/>
      <c r="I1143" s="37"/>
      <c r="J1143" s="47"/>
      <c r="K1143" s="35"/>
    </row>
    <row r="1144" spans="1:11" x14ac:dyDescent="0.25">
      <c r="A1144" s="32">
        <v>44602</v>
      </c>
      <c r="B1144" s="32">
        <f t="shared" si="18"/>
        <v>44602</v>
      </c>
      <c r="C1144" s="10" t="s">
        <v>182</v>
      </c>
      <c r="D1144" s="97" t="s">
        <v>1086</v>
      </c>
      <c r="E1144" s="104">
        <v>1000</v>
      </c>
      <c r="F1144" s="74">
        <v>100</v>
      </c>
      <c r="G1144" s="34"/>
      <c r="H1144" s="34"/>
      <c r="I1144" s="37"/>
      <c r="J1144" s="47"/>
      <c r="K1144" s="35"/>
    </row>
    <row r="1145" spans="1:11" x14ac:dyDescent="0.25">
      <c r="A1145" s="32">
        <v>44505</v>
      </c>
      <c r="B1145" s="32">
        <f t="shared" si="18"/>
        <v>44505</v>
      </c>
      <c r="C1145" s="10" t="s">
        <v>89</v>
      </c>
      <c r="D1145" s="97" t="s">
        <v>2382</v>
      </c>
      <c r="E1145" s="104">
        <v>5848.8499999999995</v>
      </c>
      <c r="F1145" s="105">
        <v>119</v>
      </c>
      <c r="G1145" s="34"/>
      <c r="H1145" s="34"/>
      <c r="I1145" s="37"/>
      <c r="J1145" s="47"/>
      <c r="K1145" s="35"/>
    </row>
    <row r="1146" spans="1:11" x14ac:dyDescent="0.25">
      <c r="A1146" s="32">
        <v>44602</v>
      </c>
      <c r="B1146" s="32">
        <f t="shared" si="18"/>
        <v>44602</v>
      </c>
      <c r="C1146" s="10" t="s">
        <v>149</v>
      </c>
      <c r="D1146" s="97" t="s">
        <v>2362</v>
      </c>
      <c r="E1146" s="104">
        <v>2346</v>
      </c>
      <c r="F1146" s="105">
        <v>138</v>
      </c>
      <c r="G1146" s="34"/>
      <c r="H1146" s="34"/>
      <c r="I1146" s="37"/>
      <c r="J1146" s="47"/>
      <c r="K1146" s="35"/>
    </row>
    <row r="1147" spans="1:11" x14ac:dyDescent="0.25">
      <c r="A1147" s="32">
        <v>44602</v>
      </c>
      <c r="B1147" s="32">
        <f t="shared" si="18"/>
        <v>44602</v>
      </c>
      <c r="C1147" s="10" t="s">
        <v>137</v>
      </c>
      <c r="D1147" s="12" t="s">
        <v>1114</v>
      </c>
      <c r="E1147" s="104">
        <v>6975</v>
      </c>
      <c r="F1147" s="105">
        <v>155</v>
      </c>
      <c r="G1147" s="34"/>
      <c r="H1147" s="34"/>
      <c r="I1147" s="37"/>
      <c r="J1147" s="47"/>
      <c r="K1147" s="35"/>
    </row>
    <row r="1148" spans="1:11" x14ac:dyDescent="0.25">
      <c r="A1148" s="32">
        <v>44602</v>
      </c>
      <c r="B1148" s="32">
        <f t="shared" si="18"/>
        <v>44602</v>
      </c>
      <c r="C1148" s="10" t="s">
        <v>195</v>
      </c>
      <c r="D1148" s="97" t="s">
        <v>2374</v>
      </c>
      <c r="E1148" s="104">
        <v>12600</v>
      </c>
      <c r="F1148" s="74">
        <v>180</v>
      </c>
      <c r="G1148" s="34"/>
      <c r="H1148" s="34"/>
      <c r="I1148" s="37"/>
      <c r="J1148" s="47"/>
      <c r="K1148" s="35"/>
    </row>
    <row r="1149" spans="1:11" x14ac:dyDescent="0.25">
      <c r="A1149" s="32">
        <v>43809</v>
      </c>
      <c r="B1149" s="32">
        <f t="shared" si="18"/>
        <v>43809</v>
      </c>
      <c r="C1149" s="10" t="s">
        <v>133</v>
      </c>
      <c r="D1149" s="97" t="s">
        <v>2408</v>
      </c>
      <c r="E1149" s="104">
        <v>1314</v>
      </c>
      <c r="F1149" s="105">
        <v>200</v>
      </c>
      <c r="G1149" s="34"/>
      <c r="H1149" s="34"/>
      <c r="I1149" s="37"/>
      <c r="J1149" s="47"/>
      <c r="K1149" s="35"/>
    </row>
    <row r="1150" spans="1:11" x14ac:dyDescent="0.25">
      <c r="A1150" s="32">
        <v>43809</v>
      </c>
      <c r="B1150" s="32">
        <f t="shared" si="18"/>
        <v>43809</v>
      </c>
      <c r="C1150" s="10" t="s">
        <v>134</v>
      </c>
      <c r="D1150" s="97" t="s">
        <v>2409</v>
      </c>
      <c r="E1150" s="104">
        <v>2755</v>
      </c>
      <c r="F1150" s="105">
        <v>250</v>
      </c>
      <c r="G1150" s="34"/>
      <c r="H1150" s="34"/>
      <c r="I1150" s="37"/>
      <c r="J1150" s="47"/>
      <c r="K1150" s="35"/>
    </row>
    <row r="1151" spans="1:11" x14ac:dyDescent="0.25">
      <c r="A1151" s="32">
        <v>44602</v>
      </c>
      <c r="B1151" s="32">
        <f t="shared" si="18"/>
        <v>44602</v>
      </c>
      <c r="C1151" s="10" t="s">
        <v>70</v>
      </c>
      <c r="D1151" s="97" t="s">
        <v>1117</v>
      </c>
      <c r="E1151" s="104">
        <v>3840</v>
      </c>
      <c r="F1151" s="74">
        <v>384</v>
      </c>
      <c r="G1151" s="34"/>
      <c r="H1151" s="34"/>
      <c r="I1151" s="37"/>
      <c r="J1151" s="47"/>
      <c r="K1151" s="35"/>
    </row>
    <row r="1152" spans="1:11" x14ac:dyDescent="0.25">
      <c r="A1152" s="32">
        <v>44602</v>
      </c>
      <c r="B1152" s="32">
        <f t="shared" si="18"/>
        <v>44602</v>
      </c>
      <c r="C1152" s="10" t="s">
        <v>71</v>
      </c>
      <c r="D1152" s="97" t="s">
        <v>1118</v>
      </c>
      <c r="E1152" s="104">
        <v>2000</v>
      </c>
      <c r="F1152" s="105">
        <v>400</v>
      </c>
      <c r="G1152" s="34"/>
      <c r="H1152" s="34"/>
      <c r="I1152" s="37"/>
      <c r="J1152" s="47"/>
      <c r="K1152" s="35"/>
    </row>
    <row r="1153" spans="1:11" x14ac:dyDescent="0.25">
      <c r="A1153" s="32">
        <v>44602</v>
      </c>
      <c r="B1153" s="32">
        <f t="shared" si="18"/>
        <v>44602</v>
      </c>
      <c r="C1153" s="10" t="s">
        <v>75</v>
      </c>
      <c r="D1153" s="97" t="s">
        <v>1122</v>
      </c>
      <c r="E1153" s="104">
        <v>1600</v>
      </c>
      <c r="F1153" s="74">
        <v>400</v>
      </c>
      <c r="G1153" s="34"/>
      <c r="H1153" s="34"/>
      <c r="I1153" s="37"/>
      <c r="J1153" s="47"/>
      <c r="K1153" s="35"/>
    </row>
    <row r="1154" spans="1:11" x14ac:dyDescent="0.25">
      <c r="A1154" s="32">
        <v>44602</v>
      </c>
      <c r="B1154" s="32">
        <f t="shared" si="18"/>
        <v>44602</v>
      </c>
      <c r="C1154" s="10" t="s">
        <v>72</v>
      </c>
      <c r="D1154" s="97" t="s">
        <v>1119</v>
      </c>
      <c r="E1154" s="104">
        <v>3290</v>
      </c>
      <c r="F1154" s="105">
        <v>470</v>
      </c>
      <c r="G1154" s="34"/>
      <c r="H1154" s="34"/>
      <c r="I1154" s="37"/>
      <c r="J1154" s="47"/>
      <c r="K1154" s="35"/>
    </row>
    <row r="1155" spans="1:11" x14ac:dyDescent="0.25">
      <c r="A1155" s="32">
        <v>44602</v>
      </c>
      <c r="B1155" s="32">
        <f t="shared" si="18"/>
        <v>44602</v>
      </c>
      <c r="C1155" s="10" t="s">
        <v>129</v>
      </c>
      <c r="D1155" s="28" t="s">
        <v>2356</v>
      </c>
      <c r="E1155" s="104">
        <v>7157.76</v>
      </c>
      <c r="F1155" s="74">
        <v>768</v>
      </c>
      <c r="G1155" s="34"/>
      <c r="H1155" s="34"/>
      <c r="I1155" s="37"/>
      <c r="J1155" s="47"/>
      <c r="K1155" s="35"/>
    </row>
    <row r="1156" spans="1:11" x14ac:dyDescent="0.25">
      <c r="A1156" s="32">
        <v>44602</v>
      </c>
      <c r="B1156" s="32">
        <f t="shared" si="18"/>
        <v>44602</v>
      </c>
      <c r="C1156" s="10" t="s">
        <v>84</v>
      </c>
      <c r="D1156" s="12" t="s">
        <v>2324</v>
      </c>
      <c r="E1156" s="104">
        <v>2970</v>
      </c>
      <c r="F1156" s="105">
        <v>1000</v>
      </c>
      <c r="G1156" s="34"/>
      <c r="H1156" s="34"/>
      <c r="I1156" s="37"/>
      <c r="J1156" s="47"/>
      <c r="K1156" s="35"/>
    </row>
    <row r="1157" spans="1:11" x14ac:dyDescent="0.25">
      <c r="A1157" s="32">
        <v>44602</v>
      </c>
      <c r="B1157" s="32">
        <f t="shared" si="18"/>
        <v>44602</v>
      </c>
      <c r="C1157" s="10" t="s">
        <v>187</v>
      </c>
      <c r="D1157" s="97" t="s">
        <v>1097</v>
      </c>
      <c r="E1157" s="104">
        <v>21960</v>
      </c>
      <c r="F1157" s="105">
        <v>1220</v>
      </c>
      <c r="G1157" s="34"/>
      <c r="H1157" s="34"/>
      <c r="I1157" s="37"/>
      <c r="J1157" s="47"/>
      <c r="K1157" s="35"/>
    </row>
    <row r="1158" spans="1:11" x14ac:dyDescent="0.25">
      <c r="A1158" s="61">
        <v>44602</v>
      </c>
      <c r="B1158" s="61">
        <f t="shared" si="18"/>
        <v>44602</v>
      </c>
      <c r="C1158" s="62" t="s">
        <v>73</v>
      </c>
      <c r="D1158" s="111" t="s">
        <v>1120</v>
      </c>
      <c r="E1158" s="120">
        <v>16170</v>
      </c>
      <c r="F1158" s="112">
        <v>1470</v>
      </c>
      <c r="G1158" s="34"/>
      <c r="H1158" s="34"/>
      <c r="I1158" s="37"/>
      <c r="J1158" s="47"/>
      <c r="K1158" s="35"/>
    </row>
    <row r="1159" spans="1:11" x14ac:dyDescent="0.25">
      <c r="A1159" s="80" t="s">
        <v>5</v>
      </c>
      <c r="B1159" s="80"/>
      <c r="C1159" s="80"/>
      <c r="D1159" s="113"/>
      <c r="E1159" s="115">
        <f>SUBTOTAL(109,Tabla9[Valor RD$])</f>
        <v>7928425.2299999986</v>
      </c>
      <c r="F1159" s="114"/>
      <c r="G1159" s="34"/>
      <c r="H1159" s="34"/>
      <c r="I1159" s="37"/>
      <c r="J1159" s="47"/>
      <c r="K1159" s="35"/>
    </row>
    <row r="1160" spans="1:11" x14ac:dyDescent="0.25">
      <c r="A1160" s="99"/>
      <c r="B1160" s="99"/>
      <c r="C1160" s="99"/>
      <c r="D1160" s="99"/>
      <c r="E1160" s="102">
        <v>7859948.96</v>
      </c>
      <c r="F1160" s="103"/>
      <c r="G1160" s="34"/>
      <c r="H1160" s="34"/>
      <c r="I1160" s="37"/>
      <c r="J1160" s="47"/>
      <c r="K1160" s="35"/>
    </row>
    <row r="1161" spans="1:11" x14ac:dyDescent="0.25">
      <c r="G1161" s="34"/>
      <c r="H1161" s="34"/>
      <c r="I1161" s="37"/>
      <c r="J1161" s="47"/>
      <c r="K1161" s="35"/>
    </row>
    <row r="1162" spans="1:11" x14ac:dyDescent="0.25">
      <c r="A1162" s="255" t="s">
        <v>1147</v>
      </c>
      <c r="B1162" s="255"/>
      <c r="C1162" s="255"/>
      <c r="D1162" s="255"/>
      <c r="E1162" s="255"/>
      <c r="F1162" s="255"/>
      <c r="G1162" s="34"/>
      <c r="H1162" s="34"/>
      <c r="I1162" s="37"/>
      <c r="J1162" s="47"/>
      <c r="K1162" s="35"/>
    </row>
    <row r="1163" spans="1:11" x14ac:dyDescent="0.25">
      <c r="A1163" s="106" t="s">
        <v>51</v>
      </c>
      <c r="B1163" s="106" t="s">
        <v>52</v>
      </c>
      <c r="C1163" s="107" t="s">
        <v>53</v>
      </c>
      <c r="D1163" s="108" t="s">
        <v>0</v>
      </c>
      <c r="E1163" s="109" t="s">
        <v>1</v>
      </c>
      <c r="F1163" s="110" t="s">
        <v>2</v>
      </c>
      <c r="G1163" s="34"/>
      <c r="H1163" s="34"/>
      <c r="I1163" s="37"/>
      <c r="J1163" s="47"/>
      <c r="K1163" s="35"/>
    </row>
    <row r="1164" spans="1:11" x14ac:dyDescent="0.25">
      <c r="A1164" s="32">
        <v>44505</v>
      </c>
      <c r="B1164" s="32">
        <f t="shared" ref="B1164:B1227" si="19">+A1164</f>
        <v>44505</v>
      </c>
      <c r="C1164" s="10" t="s">
        <v>179</v>
      </c>
      <c r="D1164" s="49" t="s">
        <v>1336</v>
      </c>
      <c r="E1164" s="104">
        <v>11.333333333333334</v>
      </c>
      <c r="F1164" s="74">
        <v>2</v>
      </c>
      <c r="G1164" s="34"/>
      <c r="H1164" s="34"/>
      <c r="I1164" s="37"/>
      <c r="J1164" s="47"/>
      <c r="K1164" s="35"/>
    </row>
    <row r="1165" spans="1:11" x14ac:dyDescent="0.25">
      <c r="A1165" s="32">
        <v>44505</v>
      </c>
      <c r="B1165" s="32">
        <f t="shared" si="19"/>
        <v>44505</v>
      </c>
      <c r="C1165" s="10" t="s">
        <v>88</v>
      </c>
      <c r="D1165" s="49" t="s">
        <v>2160</v>
      </c>
      <c r="E1165" s="104">
        <v>15</v>
      </c>
      <c r="F1165" s="74">
        <v>1</v>
      </c>
      <c r="G1165" s="34"/>
      <c r="H1165" s="34"/>
      <c r="I1165" s="37"/>
      <c r="J1165" s="47"/>
      <c r="K1165" s="35"/>
    </row>
    <row r="1166" spans="1:11" x14ac:dyDescent="0.25">
      <c r="A1166" s="32">
        <v>44505</v>
      </c>
      <c r="B1166" s="32">
        <f t="shared" si="19"/>
        <v>44505</v>
      </c>
      <c r="C1166" s="10" t="s">
        <v>232</v>
      </c>
      <c r="D1166" s="49" t="s">
        <v>1370</v>
      </c>
      <c r="E1166" s="104">
        <v>18</v>
      </c>
      <c r="F1166" s="74">
        <v>1</v>
      </c>
      <c r="G1166" s="34"/>
      <c r="H1166" s="34"/>
      <c r="I1166" s="37"/>
      <c r="J1166" s="47"/>
      <c r="K1166" s="35"/>
    </row>
    <row r="1167" spans="1:11" x14ac:dyDescent="0.25">
      <c r="A1167" s="32">
        <v>44505</v>
      </c>
      <c r="B1167" s="32">
        <f t="shared" si="19"/>
        <v>44505</v>
      </c>
      <c r="C1167" s="10" t="s">
        <v>195</v>
      </c>
      <c r="D1167" s="49" t="s">
        <v>27</v>
      </c>
      <c r="E1167" s="104">
        <v>19.23</v>
      </c>
      <c r="F1167" s="74">
        <v>3</v>
      </c>
      <c r="G1167" s="34"/>
      <c r="H1167" s="34"/>
      <c r="I1167" s="37"/>
      <c r="J1167" s="47"/>
      <c r="K1167" s="35"/>
    </row>
    <row r="1168" spans="1:11" x14ac:dyDescent="0.25">
      <c r="A1168" s="32">
        <v>44175</v>
      </c>
      <c r="B1168" s="32">
        <f t="shared" si="19"/>
        <v>44175</v>
      </c>
      <c r="C1168" s="10" t="s">
        <v>57</v>
      </c>
      <c r="D1168" s="49" t="s">
        <v>1287</v>
      </c>
      <c r="E1168" s="104">
        <v>22</v>
      </c>
      <c r="F1168" s="74">
        <v>1</v>
      </c>
      <c r="G1168" s="34"/>
      <c r="H1168" s="34"/>
      <c r="I1168" s="37"/>
      <c r="J1168" s="47"/>
      <c r="K1168" s="35"/>
    </row>
    <row r="1169" spans="1:11" x14ac:dyDescent="0.25">
      <c r="A1169" s="32">
        <v>44505</v>
      </c>
      <c r="B1169" s="32">
        <f t="shared" si="19"/>
        <v>44505</v>
      </c>
      <c r="C1169" s="10" t="s">
        <v>205</v>
      </c>
      <c r="D1169" s="49" t="s">
        <v>1356</v>
      </c>
      <c r="E1169" s="104">
        <v>46</v>
      </c>
      <c r="F1169" s="74">
        <v>4</v>
      </c>
      <c r="G1169" s="34"/>
      <c r="H1169" s="34"/>
      <c r="I1169" s="37"/>
      <c r="J1169" s="47"/>
      <c r="K1169" s="35"/>
    </row>
    <row r="1170" spans="1:11" x14ac:dyDescent="0.25">
      <c r="A1170" s="32">
        <v>44505</v>
      </c>
      <c r="B1170" s="32">
        <f t="shared" si="19"/>
        <v>44505</v>
      </c>
      <c r="C1170" s="10" t="s">
        <v>194</v>
      </c>
      <c r="D1170" s="49" t="s">
        <v>1348</v>
      </c>
      <c r="E1170" s="104">
        <v>57.69</v>
      </c>
      <c r="F1170" s="74">
        <v>9</v>
      </c>
      <c r="G1170" s="34"/>
      <c r="H1170" s="34"/>
      <c r="I1170" s="37"/>
      <c r="J1170" s="47"/>
      <c r="K1170" s="35"/>
    </row>
    <row r="1171" spans="1:11" x14ac:dyDescent="0.25">
      <c r="A1171" s="32">
        <v>44505</v>
      </c>
      <c r="B1171" s="32">
        <f t="shared" si="19"/>
        <v>44505</v>
      </c>
      <c r="C1171" s="10" t="s">
        <v>98</v>
      </c>
      <c r="D1171" s="49" t="s">
        <v>2163</v>
      </c>
      <c r="E1171" s="104">
        <v>75</v>
      </c>
      <c r="F1171" s="74">
        <v>1</v>
      </c>
      <c r="G1171" s="34"/>
      <c r="H1171" s="34"/>
      <c r="I1171" s="37"/>
      <c r="J1171" s="47"/>
      <c r="K1171" s="35"/>
    </row>
    <row r="1172" spans="1:11" x14ac:dyDescent="0.25">
      <c r="A1172" s="32">
        <v>44505</v>
      </c>
      <c r="B1172" s="32">
        <f t="shared" si="19"/>
        <v>44505</v>
      </c>
      <c r="C1172" s="10" t="s">
        <v>213</v>
      </c>
      <c r="D1172" s="49" t="s">
        <v>1359</v>
      </c>
      <c r="E1172" s="104">
        <v>88.98</v>
      </c>
      <c r="F1172" s="74">
        <v>3</v>
      </c>
      <c r="G1172" s="34"/>
      <c r="H1172" s="34"/>
      <c r="I1172" s="37"/>
      <c r="J1172" s="47"/>
      <c r="K1172" s="35"/>
    </row>
    <row r="1173" spans="1:11" x14ac:dyDescent="0.25">
      <c r="A1173" s="32">
        <v>44505</v>
      </c>
      <c r="B1173" s="32">
        <f t="shared" si="19"/>
        <v>44505</v>
      </c>
      <c r="C1173" s="10" t="s">
        <v>896</v>
      </c>
      <c r="D1173" s="49" t="s">
        <v>1365</v>
      </c>
      <c r="E1173" s="104">
        <v>116.8</v>
      </c>
      <c r="F1173" s="74">
        <v>16</v>
      </c>
      <c r="G1173" s="34"/>
      <c r="H1173" s="34"/>
      <c r="I1173" s="37"/>
      <c r="J1173" s="47"/>
      <c r="K1173" s="35"/>
    </row>
    <row r="1174" spans="1:11" x14ac:dyDescent="0.25">
      <c r="A1174" s="32">
        <v>44505</v>
      </c>
      <c r="B1174" s="32">
        <f t="shared" si="19"/>
        <v>44505</v>
      </c>
      <c r="C1174" s="10" t="s">
        <v>105</v>
      </c>
      <c r="D1174" s="49" t="s">
        <v>1303</v>
      </c>
      <c r="E1174" s="104">
        <v>144</v>
      </c>
      <c r="F1174" s="74">
        <v>108</v>
      </c>
      <c r="G1174" s="34"/>
      <c r="H1174" s="34"/>
      <c r="I1174" s="37"/>
      <c r="J1174" s="47"/>
      <c r="K1174" s="35"/>
    </row>
    <row r="1175" spans="1:11" x14ac:dyDescent="0.25">
      <c r="A1175" s="32">
        <v>44505</v>
      </c>
      <c r="B1175" s="32">
        <f t="shared" si="19"/>
        <v>44505</v>
      </c>
      <c r="C1175" s="10" t="s">
        <v>211</v>
      </c>
      <c r="D1175" s="49" t="s">
        <v>2187</v>
      </c>
      <c r="E1175" s="104">
        <v>155.94</v>
      </c>
      <c r="F1175" s="74">
        <v>2</v>
      </c>
      <c r="G1175" s="34"/>
      <c r="H1175" s="34"/>
      <c r="I1175" s="37"/>
      <c r="J1175" s="47"/>
      <c r="K1175" s="35"/>
    </row>
    <row r="1176" spans="1:11" x14ac:dyDescent="0.25">
      <c r="A1176" s="32">
        <v>44505</v>
      </c>
      <c r="B1176" s="32">
        <f t="shared" si="19"/>
        <v>44505</v>
      </c>
      <c r="C1176" s="10" t="s">
        <v>272</v>
      </c>
      <c r="D1176" s="49" t="s">
        <v>2205</v>
      </c>
      <c r="E1176" s="104">
        <v>178</v>
      </c>
      <c r="F1176" s="74">
        <v>1</v>
      </c>
      <c r="G1176" s="34"/>
      <c r="H1176" s="34"/>
      <c r="I1176" s="37"/>
      <c r="J1176" s="47"/>
      <c r="K1176" s="35"/>
    </row>
    <row r="1177" spans="1:11" x14ac:dyDescent="0.25">
      <c r="A1177" s="32">
        <v>44505</v>
      </c>
      <c r="B1177" s="32">
        <f t="shared" si="19"/>
        <v>44505</v>
      </c>
      <c r="C1177" s="10" t="s">
        <v>115</v>
      </c>
      <c r="D1177" s="49" t="s">
        <v>1311</v>
      </c>
      <c r="E1177" s="104">
        <v>245</v>
      </c>
      <c r="F1177" s="74">
        <v>7</v>
      </c>
      <c r="G1177" s="34"/>
      <c r="H1177" s="34"/>
      <c r="I1177" s="37"/>
      <c r="J1177" s="47"/>
      <c r="K1177" s="35"/>
    </row>
    <row r="1178" spans="1:11" x14ac:dyDescent="0.25">
      <c r="A1178" s="32">
        <v>44505</v>
      </c>
      <c r="B1178" s="32">
        <f t="shared" si="19"/>
        <v>44505</v>
      </c>
      <c r="C1178" s="10" t="s">
        <v>901</v>
      </c>
      <c r="D1178" s="49" t="s">
        <v>2215</v>
      </c>
      <c r="E1178" s="104">
        <v>271.2</v>
      </c>
      <c r="F1178" s="74">
        <v>40</v>
      </c>
      <c r="G1178" s="34"/>
      <c r="H1178" s="34"/>
      <c r="I1178" s="37"/>
      <c r="J1178" s="47"/>
      <c r="K1178" s="35"/>
    </row>
    <row r="1179" spans="1:11" x14ac:dyDescent="0.25">
      <c r="A1179" s="32">
        <v>44602</v>
      </c>
      <c r="B1179" s="32">
        <f t="shared" si="19"/>
        <v>44602</v>
      </c>
      <c r="C1179" s="10" t="s">
        <v>63</v>
      </c>
      <c r="D1179" s="49" t="s">
        <v>1290</v>
      </c>
      <c r="E1179" s="104">
        <v>280</v>
      </c>
      <c r="F1179" s="74">
        <v>8</v>
      </c>
      <c r="G1179" s="34"/>
      <c r="H1179" s="34"/>
      <c r="I1179" s="37"/>
      <c r="J1179" s="47"/>
      <c r="K1179" s="35"/>
    </row>
    <row r="1180" spans="1:11" x14ac:dyDescent="0.25">
      <c r="A1180" s="32">
        <v>44175</v>
      </c>
      <c r="B1180" s="32">
        <f t="shared" si="19"/>
        <v>44175</v>
      </c>
      <c r="C1180" s="10" t="s">
        <v>140</v>
      </c>
      <c r="D1180" s="49" t="s">
        <v>1373</v>
      </c>
      <c r="E1180" s="104">
        <v>280.5</v>
      </c>
      <c r="F1180" s="74">
        <v>33</v>
      </c>
      <c r="G1180" s="34"/>
      <c r="H1180" s="34"/>
      <c r="I1180" s="37"/>
      <c r="J1180" s="47"/>
      <c r="K1180" s="35"/>
    </row>
    <row r="1181" spans="1:11" x14ac:dyDescent="0.25">
      <c r="A1181" s="32">
        <v>44505</v>
      </c>
      <c r="B1181" s="32">
        <f t="shared" si="19"/>
        <v>44505</v>
      </c>
      <c r="C1181" s="10" t="s">
        <v>217</v>
      </c>
      <c r="D1181" s="49" t="s">
        <v>2190</v>
      </c>
      <c r="E1181" s="104">
        <v>300</v>
      </c>
      <c r="F1181" s="74">
        <v>2</v>
      </c>
      <c r="G1181" s="34"/>
      <c r="H1181" s="34"/>
      <c r="I1181" s="37"/>
      <c r="J1181" s="47"/>
      <c r="K1181" s="35"/>
    </row>
    <row r="1182" spans="1:11" x14ac:dyDescent="0.25">
      <c r="A1182" s="32">
        <v>44505</v>
      </c>
      <c r="B1182" s="32">
        <f t="shared" si="19"/>
        <v>44505</v>
      </c>
      <c r="C1182" s="10" t="s">
        <v>286</v>
      </c>
      <c r="D1182" s="49" t="s">
        <v>2209</v>
      </c>
      <c r="E1182" s="104">
        <v>300</v>
      </c>
      <c r="F1182" s="74">
        <v>1</v>
      </c>
      <c r="G1182" s="34"/>
      <c r="H1182" s="34"/>
      <c r="I1182" s="37"/>
      <c r="J1182" s="47"/>
      <c r="K1182" s="35"/>
    </row>
    <row r="1183" spans="1:11" x14ac:dyDescent="0.25">
      <c r="A1183" s="32">
        <v>44505</v>
      </c>
      <c r="B1183" s="32">
        <f t="shared" si="19"/>
        <v>44505</v>
      </c>
      <c r="C1183" s="10" t="s">
        <v>199</v>
      </c>
      <c r="D1183" s="49" t="s">
        <v>1351</v>
      </c>
      <c r="E1183" s="104">
        <v>330.75</v>
      </c>
      <c r="F1183" s="74">
        <v>9</v>
      </c>
      <c r="G1183" s="34"/>
      <c r="H1183" s="34"/>
      <c r="I1183" s="37"/>
      <c r="J1183" s="47"/>
      <c r="K1183" s="35"/>
    </row>
    <row r="1184" spans="1:11" x14ac:dyDescent="0.25">
      <c r="A1184" s="32">
        <v>44505</v>
      </c>
      <c r="B1184" s="32">
        <f t="shared" si="19"/>
        <v>44505</v>
      </c>
      <c r="C1184" s="10" t="s">
        <v>168</v>
      </c>
      <c r="D1184" s="49" t="s">
        <v>34</v>
      </c>
      <c r="E1184" s="104">
        <v>350</v>
      </c>
      <c r="F1184" s="74">
        <v>10</v>
      </c>
      <c r="G1184" s="34"/>
      <c r="H1184" s="34"/>
      <c r="I1184" s="37"/>
      <c r="J1184" s="47"/>
      <c r="K1184" s="35"/>
    </row>
    <row r="1185" spans="1:11" x14ac:dyDescent="0.25">
      <c r="A1185" s="32">
        <v>44505</v>
      </c>
      <c r="B1185" s="32">
        <f t="shared" si="19"/>
        <v>44505</v>
      </c>
      <c r="C1185" s="10" t="s">
        <v>109</v>
      </c>
      <c r="D1185" s="49" t="s">
        <v>1307</v>
      </c>
      <c r="E1185" s="104">
        <v>392.7</v>
      </c>
      <c r="F1185" s="74">
        <v>33</v>
      </c>
      <c r="G1185" s="34"/>
      <c r="H1185" s="34"/>
      <c r="I1185" s="37"/>
      <c r="J1185" s="47"/>
      <c r="K1185" s="35"/>
    </row>
    <row r="1186" spans="1:11" x14ac:dyDescent="0.25">
      <c r="A1186" s="32">
        <v>44505</v>
      </c>
      <c r="B1186" s="32">
        <f t="shared" si="19"/>
        <v>44505</v>
      </c>
      <c r="C1186" s="10" t="s">
        <v>123</v>
      </c>
      <c r="D1186" s="49" t="s">
        <v>1316</v>
      </c>
      <c r="E1186" s="104">
        <v>423.72</v>
      </c>
      <c r="F1186" s="74">
        <v>2</v>
      </c>
      <c r="G1186" s="34"/>
      <c r="H1186" s="34"/>
      <c r="I1186" s="37"/>
      <c r="J1186" s="47"/>
      <c r="K1186" s="35"/>
    </row>
    <row r="1187" spans="1:11" x14ac:dyDescent="0.25">
      <c r="A1187" s="32">
        <v>44505</v>
      </c>
      <c r="B1187" s="32">
        <f t="shared" si="19"/>
        <v>44505</v>
      </c>
      <c r="C1187" s="10" t="s">
        <v>176</v>
      </c>
      <c r="D1187" s="49" t="s">
        <v>2184</v>
      </c>
      <c r="E1187" s="104">
        <v>450</v>
      </c>
      <c r="F1187" s="74">
        <v>3</v>
      </c>
      <c r="G1187" s="34"/>
      <c r="H1187" s="34"/>
      <c r="I1187" s="37"/>
      <c r="J1187" s="47"/>
      <c r="K1187" s="35"/>
    </row>
    <row r="1188" spans="1:11" x14ac:dyDescent="0.25">
      <c r="A1188" s="32">
        <v>44505</v>
      </c>
      <c r="B1188" s="32">
        <f t="shared" si="19"/>
        <v>44505</v>
      </c>
      <c r="C1188" s="10" t="s">
        <v>885</v>
      </c>
      <c r="D1188" s="49" t="s">
        <v>28</v>
      </c>
      <c r="E1188" s="104">
        <v>493.57</v>
      </c>
      <c r="F1188" s="74">
        <v>77</v>
      </c>
      <c r="G1188" s="34"/>
      <c r="H1188" s="34"/>
      <c r="I1188" s="37"/>
      <c r="J1188" s="47"/>
      <c r="K1188" s="35"/>
    </row>
    <row r="1189" spans="1:11" x14ac:dyDescent="0.25">
      <c r="A1189" s="32">
        <v>44505</v>
      </c>
      <c r="B1189" s="32">
        <f t="shared" si="19"/>
        <v>44505</v>
      </c>
      <c r="C1189" s="10" t="s">
        <v>187</v>
      </c>
      <c r="D1189" s="49" t="s">
        <v>1342</v>
      </c>
      <c r="E1189" s="104">
        <v>560</v>
      </c>
      <c r="F1189" s="74">
        <v>2</v>
      </c>
      <c r="G1189" s="34"/>
      <c r="H1189" s="34"/>
      <c r="I1189" s="37"/>
      <c r="J1189" s="47"/>
      <c r="K1189" s="35"/>
    </row>
    <row r="1190" spans="1:11" x14ac:dyDescent="0.25">
      <c r="A1190" s="32">
        <v>44505</v>
      </c>
      <c r="B1190" s="32">
        <f t="shared" si="19"/>
        <v>44505</v>
      </c>
      <c r="C1190" s="10" t="s">
        <v>94</v>
      </c>
      <c r="D1190" s="49" t="s">
        <v>1302</v>
      </c>
      <c r="E1190" s="104">
        <v>590</v>
      </c>
      <c r="F1190" s="74">
        <v>5</v>
      </c>
      <c r="G1190" s="34"/>
      <c r="H1190" s="34"/>
      <c r="I1190" s="37"/>
      <c r="J1190" s="47"/>
      <c r="K1190" s="35"/>
    </row>
    <row r="1191" spans="1:11" x14ac:dyDescent="0.25">
      <c r="A1191" s="32">
        <v>44505</v>
      </c>
      <c r="B1191" s="32">
        <f t="shared" si="19"/>
        <v>44505</v>
      </c>
      <c r="C1191" s="10" t="s">
        <v>185</v>
      </c>
      <c r="D1191" s="49" t="s">
        <v>1340</v>
      </c>
      <c r="E1191" s="104">
        <v>594</v>
      </c>
      <c r="F1191" s="74">
        <v>22</v>
      </c>
      <c r="G1191" s="34"/>
      <c r="H1191" s="34"/>
      <c r="I1191" s="37"/>
      <c r="J1191" s="47"/>
      <c r="K1191" s="35"/>
    </row>
    <row r="1192" spans="1:11" x14ac:dyDescent="0.25">
      <c r="A1192" s="32">
        <v>44505</v>
      </c>
      <c r="B1192" s="32">
        <f t="shared" si="19"/>
        <v>44505</v>
      </c>
      <c r="C1192" s="10" t="s">
        <v>243</v>
      </c>
      <c r="D1192" s="49" t="s">
        <v>1375</v>
      </c>
      <c r="E1192" s="104">
        <v>600</v>
      </c>
      <c r="F1192" s="74">
        <v>1</v>
      </c>
      <c r="G1192" s="34"/>
      <c r="H1192" s="34"/>
      <c r="I1192" s="37"/>
      <c r="J1192" s="47"/>
      <c r="K1192" s="35"/>
    </row>
    <row r="1193" spans="1:11" x14ac:dyDescent="0.25">
      <c r="A1193" s="32">
        <v>43809</v>
      </c>
      <c r="B1193" s="32">
        <f t="shared" si="19"/>
        <v>43809</v>
      </c>
      <c r="C1193" s="10" t="s">
        <v>136</v>
      </c>
      <c r="D1193" s="49" t="s">
        <v>1321</v>
      </c>
      <c r="E1193" s="104">
        <v>636</v>
      </c>
      <c r="F1193" s="74">
        <v>53</v>
      </c>
      <c r="G1193" s="34"/>
      <c r="H1193" s="34"/>
      <c r="I1193" s="37"/>
      <c r="J1193" s="47"/>
      <c r="K1193" s="35"/>
    </row>
    <row r="1194" spans="1:11" x14ac:dyDescent="0.25">
      <c r="A1194" s="32">
        <v>44505</v>
      </c>
      <c r="B1194" s="32">
        <f t="shared" si="19"/>
        <v>44505</v>
      </c>
      <c r="C1194" s="10" t="s">
        <v>186</v>
      </c>
      <c r="D1194" s="49" t="s">
        <v>1341</v>
      </c>
      <c r="E1194" s="104">
        <v>640</v>
      </c>
      <c r="F1194" s="74">
        <v>4</v>
      </c>
      <c r="G1194" s="34"/>
      <c r="H1194" s="34"/>
      <c r="I1194" s="37"/>
      <c r="J1194" s="47"/>
      <c r="K1194" s="35"/>
    </row>
    <row r="1195" spans="1:11" x14ac:dyDescent="0.25">
      <c r="A1195" s="32">
        <v>44505</v>
      </c>
      <c r="B1195" s="32">
        <f t="shared" si="19"/>
        <v>44505</v>
      </c>
      <c r="C1195" s="10" t="s">
        <v>192</v>
      </c>
      <c r="D1195" s="49" t="s">
        <v>1346</v>
      </c>
      <c r="E1195" s="104">
        <v>656.78666666666663</v>
      </c>
      <c r="F1195" s="74">
        <v>62</v>
      </c>
      <c r="G1195" s="34"/>
      <c r="H1195" s="34"/>
      <c r="I1195" s="37"/>
      <c r="J1195" s="47"/>
      <c r="K1195" s="35"/>
    </row>
    <row r="1196" spans="1:11" x14ac:dyDescent="0.25">
      <c r="A1196" s="32">
        <v>44505</v>
      </c>
      <c r="B1196" s="32">
        <f t="shared" si="19"/>
        <v>44505</v>
      </c>
      <c r="C1196" s="10" t="s">
        <v>228</v>
      </c>
      <c r="D1196" s="49" t="s">
        <v>1367</v>
      </c>
      <c r="E1196" s="104">
        <v>661.05000000000007</v>
      </c>
      <c r="F1196" s="74">
        <v>13</v>
      </c>
      <c r="G1196" s="34"/>
      <c r="H1196" s="34"/>
      <c r="I1196" s="37"/>
      <c r="J1196" s="47"/>
      <c r="K1196" s="35"/>
    </row>
    <row r="1197" spans="1:11" x14ac:dyDescent="0.25">
      <c r="A1197" s="32">
        <v>44505</v>
      </c>
      <c r="B1197" s="32">
        <f t="shared" si="19"/>
        <v>44505</v>
      </c>
      <c r="C1197" s="10" t="s">
        <v>246</v>
      </c>
      <c r="D1197" s="49" t="s">
        <v>1376</v>
      </c>
      <c r="E1197" s="104">
        <v>665.25</v>
      </c>
      <c r="F1197" s="74">
        <v>1</v>
      </c>
      <c r="G1197" s="34"/>
      <c r="H1197" s="34"/>
      <c r="I1197" s="37"/>
      <c r="J1197" s="47"/>
      <c r="K1197" s="35"/>
    </row>
    <row r="1198" spans="1:11" x14ac:dyDescent="0.25">
      <c r="A1198" s="32">
        <v>44505</v>
      </c>
      <c r="B1198" s="32">
        <f t="shared" si="19"/>
        <v>44505</v>
      </c>
      <c r="C1198" s="10" t="s">
        <v>189</v>
      </c>
      <c r="D1198" s="49" t="s">
        <v>1344</v>
      </c>
      <c r="E1198" s="104">
        <v>680.46</v>
      </c>
      <c r="F1198" s="74">
        <v>11</v>
      </c>
      <c r="G1198" s="34"/>
      <c r="H1198" s="34"/>
      <c r="I1198" s="37"/>
      <c r="J1198" s="47"/>
      <c r="K1198" s="35"/>
    </row>
    <row r="1199" spans="1:11" x14ac:dyDescent="0.25">
      <c r="A1199" s="32">
        <v>44175</v>
      </c>
      <c r="B1199" s="32">
        <f t="shared" si="19"/>
        <v>44175</v>
      </c>
      <c r="C1199" s="10" t="s">
        <v>61</v>
      </c>
      <c r="D1199" s="49" t="s">
        <v>2149</v>
      </c>
      <c r="E1199" s="104">
        <v>725</v>
      </c>
      <c r="F1199" s="74">
        <v>5</v>
      </c>
      <c r="G1199" s="34"/>
      <c r="H1199" s="34"/>
      <c r="I1199" s="37"/>
      <c r="J1199" s="47"/>
      <c r="K1199" s="35"/>
    </row>
    <row r="1200" spans="1:11" x14ac:dyDescent="0.25">
      <c r="A1200" s="32">
        <v>44505</v>
      </c>
      <c r="B1200" s="32">
        <f t="shared" si="19"/>
        <v>44505</v>
      </c>
      <c r="C1200" s="10" t="s">
        <v>91</v>
      </c>
      <c r="D1200" s="49" t="s">
        <v>1324</v>
      </c>
      <c r="E1200" s="104">
        <v>760</v>
      </c>
      <c r="F1200" s="74">
        <v>190</v>
      </c>
      <c r="G1200" s="34"/>
      <c r="H1200" s="34"/>
      <c r="I1200" s="37"/>
      <c r="J1200" s="47"/>
      <c r="K1200" s="35"/>
    </row>
    <row r="1201" spans="1:11" x14ac:dyDescent="0.25">
      <c r="A1201" s="32">
        <v>44505</v>
      </c>
      <c r="B1201" s="32">
        <f t="shared" si="19"/>
        <v>44505</v>
      </c>
      <c r="C1201" s="10" t="s">
        <v>214</v>
      </c>
      <c r="D1201" s="49" t="s">
        <v>1360</v>
      </c>
      <c r="E1201" s="104">
        <v>760</v>
      </c>
      <c r="F1201" s="74">
        <v>4</v>
      </c>
      <c r="G1201" s="34"/>
      <c r="H1201" s="34"/>
      <c r="I1201" s="37"/>
      <c r="J1201" s="47"/>
      <c r="K1201" s="35"/>
    </row>
    <row r="1202" spans="1:11" x14ac:dyDescent="0.25">
      <c r="A1202" s="32">
        <v>44505</v>
      </c>
      <c r="B1202" s="32">
        <f t="shared" si="19"/>
        <v>44505</v>
      </c>
      <c r="C1202" s="10" t="s">
        <v>103</v>
      </c>
      <c r="D1202" s="49" t="s">
        <v>2164</v>
      </c>
      <c r="E1202" s="104">
        <v>780</v>
      </c>
      <c r="F1202" s="74">
        <v>2</v>
      </c>
      <c r="G1202" s="34"/>
      <c r="H1202" s="34"/>
      <c r="I1202" s="37"/>
      <c r="J1202" s="47"/>
      <c r="K1202" s="35"/>
    </row>
    <row r="1203" spans="1:11" x14ac:dyDescent="0.25">
      <c r="A1203" s="32">
        <v>44505</v>
      </c>
      <c r="B1203" s="32">
        <f t="shared" si="19"/>
        <v>44505</v>
      </c>
      <c r="C1203" s="10" t="s">
        <v>130</v>
      </c>
      <c r="D1203" s="49" t="s">
        <v>2170</v>
      </c>
      <c r="E1203" s="104">
        <v>800</v>
      </c>
      <c r="F1203" s="74">
        <v>40</v>
      </c>
      <c r="G1203" s="34"/>
      <c r="H1203" s="34"/>
      <c r="I1203" s="37"/>
      <c r="J1203" s="47"/>
      <c r="K1203" s="35"/>
    </row>
    <row r="1204" spans="1:11" x14ac:dyDescent="0.25">
      <c r="A1204" s="32">
        <v>44602</v>
      </c>
      <c r="B1204" s="32">
        <f t="shared" si="19"/>
        <v>44602</v>
      </c>
      <c r="C1204" s="10" t="s">
        <v>64</v>
      </c>
      <c r="D1204" s="49" t="s">
        <v>2150</v>
      </c>
      <c r="E1204" s="104">
        <v>884.12</v>
      </c>
      <c r="F1204" s="74">
        <v>2</v>
      </c>
      <c r="G1204" s="34"/>
      <c r="H1204" s="34"/>
      <c r="I1204" s="37"/>
      <c r="J1204" s="47"/>
      <c r="K1204" s="35"/>
    </row>
    <row r="1205" spans="1:11" x14ac:dyDescent="0.25">
      <c r="A1205" s="32">
        <v>44602</v>
      </c>
      <c r="B1205" s="32">
        <f t="shared" si="19"/>
        <v>44602</v>
      </c>
      <c r="C1205" s="10" t="s">
        <v>65</v>
      </c>
      <c r="D1205" s="49" t="s">
        <v>2151</v>
      </c>
      <c r="E1205" s="104">
        <v>884.12</v>
      </c>
      <c r="F1205" s="74">
        <v>2</v>
      </c>
      <c r="G1205" s="34"/>
      <c r="H1205" s="34"/>
      <c r="I1205" s="37"/>
      <c r="J1205" s="47"/>
      <c r="K1205" s="35"/>
    </row>
    <row r="1206" spans="1:11" x14ac:dyDescent="0.25">
      <c r="A1206" s="32">
        <v>44602</v>
      </c>
      <c r="B1206" s="32">
        <f t="shared" si="19"/>
        <v>44602</v>
      </c>
      <c r="C1206" s="10" t="s">
        <v>67</v>
      </c>
      <c r="D1206" s="49" t="s">
        <v>2153</v>
      </c>
      <c r="E1206" s="104">
        <v>884.12</v>
      </c>
      <c r="F1206" s="74">
        <v>2</v>
      </c>
      <c r="G1206" s="34"/>
      <c r="H1206" s="34"/>
      <c r="I1206" s="37"/>
      <c r="J1206" s="47"/>
      <c r="K1206" s="35"/>
    </row>
    <row r="1207" spans="1:11" x14ac:dyDescent="0.25">
      <c r="A1207" s="32">
        <v>44602</v>
      </c>
      <c r="B1207" s="32">
        <f t="shared" si="19"/>
        <v>44602</v>
      </c>
      <c r="C1207" s="10" t="s">
        <v>66</v>
      </c>
      <c r="D1207" s="49" t="s">
        <v>2152</v>
      </c>
      <c r="E1207" s="104">
        <v>893.32</v>
      </c>
      <c r="F1207" s="74">
        <v>2</v>
      </c>
      <c r="G1207" s="34"/>
      <c r="H1207" s="34"/>
      <c r="I1207" s="37"/>
      <c r="J1207" s="47"/>
      <c r="K1207" s="35"/>
    </row>
    <row r="1208" spans="1:11" x14ac:dyDescent="0.25">
      <c r="A1208" s="32">
        <v>44505</v>
      </c>
      <c r="B1208" s="32">
        <f t="shared" si="19"/>
        <v>44505</v>
      </c>
      <c r="C1208" s="10" t="s">
        <v>260</v>
      </c>
      <c r="D1208" s="49" t="s">
        <v>1384</v>
      </c>
      <c r="E1208" s="104">
        <v>895</v>
      </c>
      <c r="F1208" s="74">
        <v>1</v>
      </c>
      <c r="G1208" s="34"/>
      <c r="H1208" s="34"/>
      <c r="I1208" s="37"/>
      <c r="J1208" s="47"/>
      <c r="K1208" s="35"/>
    </row>
    <row r="1209" spans="1:11" x14ac:dyDescent="0.25">
      <c r="A1209" s="32">
        <v>44505</v>
      </c>
      <c r="B1209" s="32">
        <f t="shared" si="19"/>
        <v>44505</v>
      </c>
      <c r="C1209" s="10" t="s">
        <v>177</v>
      </c>
      <c r="D1209" s="49" t="s">
        <v>1335</v>
      </c>
      <c r="E1209" s="104">
        <v>900</v>
      </c>
      <c r="F1209" s="74">
        <v>10</v>
      </c>
      <c r="G1209" s="34"/>
      <c r="H1209" s="34"/>
      <c r="I1209" s="37"/>
      <c r="J1209" s="47"/>
      <c r="K1209" s="35"/>
    </row>
    <row r="1210" spans="1:11" x14ac:dyDescent="0.25">
      <c r="A1210" s="32">
        <v>44505</v>
      </c>
      <c r="B1210" s="32">
        <f t="shared" si="19"/>
        <v>44505</v>
      </c>
      <c r="C1210" s="10" t="s">
        <v>230</v>
      </c>
      <c r="D1210" s="49" t="s">
        <v>1369</v>
      </c>
      <c r="E1210" s="104">
        <v>950</v>
      </c>
      <c r="F1210" s="74">
        <v>5</v>
      </c>
      <c r="G1210" s="34"/>
      <c r="H1210" s="34"/>
      <c r="I1210" s="37"/>
      <c r="J1210" s="47"/>
      <c r="K1210" s="35"/>
    </row>
    <row r="1211" spans="1:11" x14ac:dyDescent="0.25">
      <c r="A1211" s="32">
        <v>44505</v>
      </c>
      <c r="B1211" s="32">
        <f t="shared" si="19"/>
        <v>44505</v>
      </c>
      <c r="C1211" s="10" t="s">
        <v>178</v>
      </c>
      <c r="D1211" s="49" t="s">
        <v>2185</v>
      </c>
      <c r="E1211" s="104">
        <v>954</v>
      </c>
      <c r="F1211" s="74">
        <v>265</v>
      </c>
      <c r="G1211" s="34"/>
      <c r="H1211" s="34"/>
      <c r="I1211" s="37"/>
      <c r="J1211" s="47"/>
      <c r="K1211" s="35"/>
    </row>
    <row r="1212" spans="1:11" x14ac:dyDescent="0.25">
      <c r="A1212" s="32">
        <v>44505</v>
      </c>
      <c r="B1212" s="32">
        <f t="shared" si="19"/>
        <v>44505</v>
      </c>
      <c r="C1212" s="10" t="s">
        <v>201</v>
      </c>
      <c r="D1212" s="49" t="s">
        <v>1353</v>
      </c>
      <c r="E1212" s="104">
        <v>981.59999999999991</v>
      </c>
      <c r="F1212" s="74">
        <v>6</v>
      </c>
      <c r="G1212" s="34"/>
      <c r="H1212" s="34"/>
      <c r="I1212" s="37"/>
      <c r="J1212" s="47"/>
      <c r="K1212" s="35"/>
    </row>
    <row r="1213" spans="1:11" x14ac:dyDescent="0.25">
      <c r="A1213" s="32">
        <v>44505</v>
      </c>
      <c r="B1213" s="32">
        <f t="shared" si="19"/>
        <v>44505</v>
      </c>
      <c r="C1213" s="10" t="s">
        <v>206</v>
      </c>
      <c r="D1213" s="49" t="s">
        <v>2186</v>
      </c>
      <c r="E1213" s="104">
        <v>1000</v>
      </c>
      <c r="F1213" s="74">
        <v>1</v>
      </c>
      <c r="G1213" s="34"/>
      <c r="H1213" s="34"/>
      <c r="I1213" s="37"/>
      <c r="J1213" s="47"/>
      <c r="K1213" s="35"/>
    </row>
    <row r="1214" spans="1:11" x14ac:dyDescent="0.25">
      <c r="A1214" s="32">
        <v>44505</v>
      </c>
      <c r="B1214" s="32">
        <f t="shared" si="19"/>
        <v>44505</v>
      </c>
      <c r="C1214" s="10" t="s">
        <v>249</v>
      </c>
      <c r="D1214" s="49" t="s">
        <v>2194</v>
      </c>
      <c r="E1214" s="104">
        <v>1058.8997999999999</v>
      </c>
      <c r="F1214" s="74">
        <v>1470</v>
      </c>
      <c r="G1214" s="34"/>
      <c r="H1214" s="34"/>
      <c r="I1214" s="37"/>
      <c r="J1214" s="47"/>
      <c r="K1214" s="35"/>
    </row>
    <row r="1215" spans="1:11" x14ac:dyDescent="0.25">
      <c r="A1215" s="32">
        <v>44505</v>
      </c>
      <c r="B1215" s="32">
        <f t="shared" si="19"/>
        <v>44505</v>
      </c>
      <c r="C1215" s="10" t="s">
        <v>227</v>
      </c>
      <c r="D1215" s="49" t="s">
        <v>1366</v>
      </c>
      <c r="E1215" s="104">
        <v>1080</v>
      </c>
      <c r="F1215" s="74">
        <v>18</v>
      </c>
      <c r="G1215" s="34"/>
      <c r="H1215" s="34"/>
      <c r="I1215" s="37"/>
      <c r="J1215" s="47"/>
      <c r="K1215" s="35"/>
    </row>
    <row r="1216" spans="1:11" x14ac:dyDescent="0.25">
      <c r="A1216" s="32">
        <v>44602</v>
      </c>
      <c r="B1216" s="32">
        <f t="shared" si="19"/>
        <v>44602</v>
      </c>
      <c r="C1216" s="10" t="s">
        <v>151</v>
      </c>
      <c r="D1216" s="49" t="s">
        <v>1310</v>
      </c>
      <c r="E1216" s="104">
        <v>1100</v>
      </c>
      <c r="F1216" s="74">
        <v>44</v>
      </c>
      <c r="G1216" s="34"/>
      <c r="H1216" s="34"/>
      <c r="I1216" s="37"/>
      <c r="J1216" s="47"/>
      <c r="K1216" s="35"/>
    </row>
    <row r="1217" spans="1:11" x14ac:dyDescent="0.25">
      <c r="A1217" s="32">
        <v>44505</v>
      </c>
      <c r="B1217" s="32">
        <f t="shared" si="19"/>
        <v>44505</v>
      </c>
      <c r="C1217" s="10" t="s">
        <v>90</v>
      </c>
      <c r="D1217" s="49" t="s">
        <v>1299</v>
      </c>
      <c r="E1217" s="104">
        <v>1170</v>
      </c>
      <c r="F1217" s="74">
        <v>39</v>
      </c>
      <c r="G1217" s="34"/>
      <c r="H1217" s="34"/>
      <c r="I1217" s="37"/>
      <c r="J1217" s="47"/>
      <c r="K1217" s="35"/>
    </row>
    <row r="1218" spans="1:11" x14ac:dyDescent="0.25">
      <c r="A1218" s="32">
        <v>43809</v>
      </c>
      <c r="B1218" s="32">
        <f t="shared" si="19"/>
        <v>43809</v>
      </c>
      <c r="C1218" s="10" t="s">
        <v>139</v>
      </c>
      <c r="D1218" s="49" t="s">
        <v>2173</v>
      </c>
      <c r="E1218" s="104">
        <v>1170</v>
      </c>
      <c r="F1218" s="74">
        <v>3</v>
      </c>
      <c r="G1218" s="34"/>
      <c r="H1218" s="34"/>
      <c r="I1218" s="37"/>
      <c r="J1218" s="47"/>
      <c r="K1218" s="35"/>
    </row>
    <row r="1219" spans="1:11" x14ac:dyDescent="0.25">
      <c r="A1219" s="32">
        <v>44505</v>
      </c>
      <c r="B1219" s="32">
        <f t="shared" si="19"/>
        <v>44505</v>
      </c>
      <c r="C1219" s="10" t="s">
        <v>188</v>
      </c>
      <c r="D1219" s="49" t="s">
        <v>1343</v>
      </c>
      <c r="E1219" s="104">
        <v>1228.73</v>
      </c>
      <c r="F1219" s="74">
        <v>29</v>
      </c>
      <c r="G1219" s="34"/>
      <c r="H1219" s="34"/>
      <c r="I1219" s="37"/>
      <c r="J1219" s="47"/>
      <c r="K1219" s="35"/>
    </row>
    <row r="1220" spans="1:11" x14ac:dyDescent="0.25">
      <c r="A1220" s="32">
        <v>44505</v>
      </c>
      <c r="B1220" s="32">
        <f t="shared" si="19"/>
        <v>44505</v>
      </c>
      <c r="C1220" s="10" t="s">
        <v>247</v>
      </c>
      <c r="D1220" s="49" t="s">
        <v>1377</v>
      </c>
      <c r="E1220" s="104">
        <v>1251</v>
      </c>
      <c r="F1220" s="74">
        <v>139</v>
      </c>
      <c r="G1220" s="34"/>
      <c r="H1220" s="34"/>
      <c r="I1220" s="37"/>
      <c r="J1220" s="47"/>
      <c r="K1220" s="35"/>
    </row>
    <row r="1221" spans="1:11" x14ac:dyDescent="0.25">
      <c r="A1221" s="32">
        <v>44505</v>
      </c>
      <c r="B1221" s="32">
        <f t="shared" si="19"/>
        <v>44505</v>
      </c>
      <c r="C1221" s="10" t="s">
        <v>242</v>
      </c>
      <c r="D1221" s="49" t="s">
        <v>2193</v>
      </c>
      <c r="E1221" s="104">
        <v>1260</v>
      </c>
      <c r="F1221" s="74">
        <v>14</v>
      </c>
      <c r="G1221" s="34"/>
      <c r="H1221" s="34"/>
      <c r="I1221" s="37"/>
      <c r="J1221" s="47"/>
      <c r="K1221" s="35"/>
    </row>
    <row r="1222" spans="1:11" x14ac:dyDescent="0.25">
      <c r="A1222" s="32">
        <v>44602</v>
      </c>
      <c r="B1222" s="32">
        <f t="shared" si="19"/>
        <v>44602</v>
      </c>
      <c r="C1222" s="10" t="s">
        <v>68</v>
      </c>
      <c r="D1222" s="49" t="s">
        <v>2154</v>
      </c>
      <c r="E1222" s="104">
        <v>1268.9000000000001</v>
      </c>
      <c r="F1222" s="74">
        <v>1</v>
      </c>
      <c r="G1222" s="34"/>
      <c r="H1222" s="34"/>
      <c r="I1222" s="37"/>
      <c r="J1222" s="47"/>
      <c r="K1222" s="35"/>
    </row>
    <row r="1223" spans="1:11" x14ac:dyDescent="0.25">
      <c r="A1223" s="32">
        <v>44505</v>
      </c>
      <c r="B1223" s="32">
        <f t="shared" si="19"/>
        <v>44505</v>
      </c>
      <c r="C1223" s="10" t="s">
        <v>181</v>
      </c>
      <c r="D1223" s="49" t="s">
        <v>1338</v>
      </c>
      <c r="E1223" s="104">
        <v>1360</v>
      </c>
      <c r="F1223" s="74">
        <v>68</v>
      </c>
      <c r="G1223" s="34"/>
      <c r="H1223" s="34"/>
      <c r="I1223" s="37"/>
      <c r="J1223" s="47"/>
      <c r="K1223" s="35"/>
    </row>
    <row r="1224" spans="1:11" x14ac:dyDescent="0.25">
      <c r="A1224" s="32">
        <v>44505</v>
      </c>
      <c r="B1224" s="32">
        <f t="shared" si="19"/>
        <v>44505</v>
      </c>
      <c r="C1224" s="10" t="s">
        <v>182</v>
      </c>
      <c r="D1224" s="49" t="s">
        <v>1386</v>
      </c>
      <c r="E1224" s="104">
        <v>1380</v>
      </c>
      <c r="F1224" s="74">
        <v>46</v>
      </c>
      <c r="G1224" s="34"/>
      <c r="H1224" s="34"/>
      <c r="I1224" s="37"/>
      <c r="J1224" s="47"/>
      <c r="K1224" s="35"/>
    </row>
    <row r="1225" spans="1:11" x14ac:dyDescent="0.25">
      <c r="A1225" s="32">
        <v>44505</v>
      </c>
      <c r="B1225" s="32">
        <f t="shared" si="19"/>
        <v>44505</v>
      </c>
      <c r="C1225" s="10" t="s">
        <v>229</v>
      </c>
      <c r="D1225" s="240" t="s">
        <v>1368</v>
      </c>
      <c r="E1225" s="104">
        <v>1380</v>
      </c>
      <c r="F1225" s="74">
        <v>2</v>
      </c>
      <c r="G1225" s="34"/>
      <c r="H1225" s="34"/>
      <c r="I1225" s="37"/>
      <c r="J1225" s="47"/>
      <c r="K1225" s="35"/>
    </row>
    <row r="1226" spans="1:11" x14ac:dyDescent="0.25">
      <c r="A1226" s="32">
        <v>44505</v>
      </c>
      <c r="B1226" s="32">
        <f t="shared" si="19"/>
        <v>44505</v>
      </c>
      <c r="C1226" s="10" t="s">
        <v>114</v>
      </c>
      <c r="D1226" s="49" t="s">
        <v>1355</v>
      </c>
      <c r="E1226" s="104">
        <v>1387.76</v>
      </c>
      <c r="F1226" s="74">
        <v>836</v>
      </c>
      <c r="G1226" s="34"/>
      <c r="H1226" s="34"/>
      <c r="I1226" s="37"/>
      <c r="J1226" s="47"/>
      <c r="K1226" s="35"/>
    </row>
    <row r="1227" spans="1:11" x14ac:dyDescent="0.25">
      <c r="A1227" s="32">
        <v>44505</v>
      </c>
      <c r="B1227" s="32">
        <f t="shared" si="19"/>
        <v>44505</v>
      </c>
      <c r="C1227" s="10" t="s">
        <v>126</v>
      </c>
      <c r="D1227" s="49" t="s">
        <v>2166</v>
      </c>
      <c r="E1227" s="104">
        <v>1400</v>
      </c>
      <c r="F1227" s="74">
        <v>70</v>
      </c>
      <c r="G1227" s="34"/>
      <c r="H1227" s="34"/>
      <c r="I1227" s="37"/>
      <c r="J1227" s="47"/>
      <c r="K1227" s="35"/>
    </row>
    <row r="1228" spans="1:11" x14ac:dyDescent="0.25">
      <c r="A1228" s="32">
        <v>44505</v>
      </c>
      <c r="B1228" s="32">
        <f t="shared" ref="B1228:B1291" si="20">+A1228</f>
        <v>44505</v>
      </c>
      <c r="C1228" s="10" t="s">
        <v>129</v>
      </c>
      <c r="D1228" s="49" t="s">
        <v>2169</v>
      </c>
      <c r="E1228" s="104">
        <v>1400</v>
      </c>
      <c r="F1228" s="74">
        <v>70</v>
      </c>
      <c r="G1228" s="34"/>
      <c r="H1228" s="34"/>
      <c r="I1228" s="37"/>
      <c r="J1228" s="47"/>
      <c r="K1228" s="35"/>
    </row>
    <row r="1229" spans="1:11" x14ac:dyDescent="0.25">
      <c r="A1229" s="32">
        <v>44602</v>
      </c>
      <c r="B1229" s="32">
        <f t="shared" si="20"/>
        <v>44602</v>
      </c>
      <c r="C1229" s="10" t="s">
        <v>158</v>
      </c>
      <c r="D1229" s="49" t="s">
        <v>2182</v>
      </c>
      <c r="E1229" s="104">
        <v>1428</v>
      </c>
      <c r="F1229" s="74">
        <v>119</v>
      </c>
      <c r="G1229" s="34"/>
      <c r="H1229" s="34"/>
      <c r="I1229" s="37"/>
      <c r="J1229" s="47"/>
      <c r="K1229" s="35"/>
    </row>
    <row r="1230" spans="1:11" x14ac:dyDescent="0.25">
      <c r="A1230" s="32">
        <v>44505</v>
      </c>
      <c r="B1230" s="32">
        <f t="shared" si="20"/>
        <v>44505</v>
      </c>
      <c r="C1230" s="10" t="s">
        <v>271</v>
      </c>
      <c r="D1230" s="49" t="s">
        <v>1387</v>
      </c>
      <c r="E1230" s="104">
        <v>1500</v>
      </c>
      <c r="F1230" s="74">
        <v>50</v>
      </c>
      <c r="G1230" s="34"/>
      <c r="H1230" s="34"/>
      <c r="I1230" s="37"/>
      <c r="J1230" s="47"/>
      <c r="K1230" s="35"/>
    </row>
    <row r="1231" spans="1:11" x14ac:dyDescent="0.25">
      <c r="A1231" s="32">
        <v>44602</v>
      </c>
      <c r="B1231" s="32">
        <f t="shared" si="20"/>
        <v>44602</v>
      </c>
      <c r="C1231" s="10" t="s">
        <v>78</v>
      </c>
      <c r="D1231" s="49" t="s">
        <v>2158</v>
      </c>
      <c r="E1231" s="104">
        <v>1520</v>
      </c>
      <c r="F1231" s="74">
        <v>8</v>
      </c>
      <c r="G1231" s="34"/>
      <c r="H1231" s="34"/>
      <c r="I1231" s="37"/>
      <c r="J1231" s="47"/>
      <c r="K1231" s="35"/>
    </row>
    <row r="1232" spans="1:11" x14ac:dyDescent="0.25">
      <c r="A1232" s="32">
        <v>44602</v>
      </c>
      <c r="B1232" s="32">
        <f t="shared" si="20"/>
        <v>44602</v>
      </c>
      <c r="C1232" s="10" t="s">
        <v>148</v>
      </c>
      <c r="D1232" s="49" t="s">
        <v>2179</v>
      </c>
      <c r="E1232" s="104">
        <v>1536</v>
      </c>
      <c r="F1232" s="74">
        <v>384</v>
      </c>
      <c r="G1232" s="34"/>
      <c r="H1232" s="34"/>
      <c r="I1232" s="37"/>
      <c r="J1232" s="47"/>
      <c r="K1232" s="35"/>
    </row>
    <row r="1233" spans="1:11" x14ac:dyDescent="0.25">
      <c r="A1233" s="32">
        <v>44505</v>
      </c>
      <c r="B1233" s="32">
        <f t="shared" si="20"/>
        <v>44505</v>
      </c>
      <c r="C1233" s="10" t="s">
        <v>209</v>
      </c>
      <c r="D1233" s="49" t="s">
        <v>1357</v>
      </c>
      <c r="E1233" s="104">
        <v>1540</v>
      </c>
      <c r="F1233" s="74">
        <v>77</v>
      </c>
      <c r="G1233" s="34"/>
      <c r="H1233" s="34"/>
      <c r="I1233" s="37"/>
      <c r="J1233" s="47"/>
      <c r="K1233" s="35"/>
    </row>
    <row r="1234" spans="1:11" x14ac:dyDescent="0.25">
      <c r="A1234" s="32">
        <v>44175</v>
      </c>
      <c r="B1234" s="32">
        <f t="shared" si="20"/>
        <v>44175</v>
      </c>
      <c r="C1234" s="10" t="s">
        <v>141</v>
      </c>
      <c r="D1234" s="49" t="s">
        <v>2174</v>
      </c>
      <c r="E1234" s="104">
        <v>1613.64</v>
      </c>
      <c r="F1234" s="74">
        <v>238</v>
      </c>
      <c r="G1234" s="34"/>
      <c r="H1234" s="34"/>
      <c r="I1234" s="37"/>
      <c r="J1234" s="47"/>
      <c r="K1234" s="35"/>
    </row>
    <row r="1235" spans="1:11" x14ac:dyDescent="0.25">
      <c r="A1235" s="32">
        <v>44505</v>
      </c>
      <c r="B1235" s="32">
        <f t="shared" si="20"/>
        <v>44505</v>
      </c>
      <c r="C1235" s="10" t="s">
        <v>266</v>
      </c>
      <c r="D1235" s="49" t="s">
        <v>2202</v>
      </c>
      <c r="E1235" s="104">
        <v>1790</v>
      </c>
      <c r="F1235" s="74">
        <v>2</v>
      </c>
      <c r="G1235" s="34"/>
      <c r="H1235" s="34"/>
      <c r="I1235" s="37"/>
      <c r="J1235" s="47"/>
      <c r="K1235" s="35"/>
    </row>
    <row r="1236" spans="1:11" x14ac:dyDescent="0.25">
      <c r="A1236" s="32">
        <v>44505</v>
      </c>
      <c r="B1236" s="32">
        <f t="shared" si="20"/>
        <v>44505</v>
      </c>
      <c r="C1236" s="10" t="s">
        <v>110</v>
      </c>
      <c r="D1236" s="49" t="s">
        <v>1308</v>
      </c>
      <c r="E1236" s="104">
        <v>1794</v>
      </c>
      <c r="F1236" s="74">
        <v>60</v>
      </c>
      <c r="G1236" s="34"/>
      <c r="H1236" s="34"/>
      <c r="I1236" s="37"/>
      <c r="J1236" s="47"/>
      <c r="K1236" s="35"/>
    </row>
    <row r="1237" spans="1:11" x14ac:dyDescent="0.25">
      <c r="A1237" s="32">
        <v>44505</v>
      </c>
      <c r="B1237" s="32">
        <f t="shared" si="20"/>
        <v>44505</v>
      </c>
      <c r="C1237" s="10" t="s">
        <v>164</v>
      </c>
      <c r="D1237" s="49" t="s">
        <v>1331</v>
      </c>
      <c r="E1237" s="104">
        <v>1876</v>
      </c>
      <c r="F1237" s="74">
        <v>56</v>
      </c>
      <c r="G1237" s="34"/>
      <c r="H1237" s="34"/>
      <c r="I1237" s="37"/>
      <c r="J1237" s="47"/>
      <c r="K1237" s="35"/>
    </row>
    <row r="1238" spans="1:11" x14ac:dyDescent="0.25">
      <c r="A1238" s="32">
        <v>44505</v>
      </c>
      <c r="B1238" s="32">
        <f t="shared" si="20"/>
        <v>44505</v>
      </c>
      <c r="C1238" s="10" t="s">
        <v>131</v>
      </c>
      <c r="D1238" s="49" t="s">
        <v>2171</v>
      </c>
      <c r="E1238" s="104">
        <v>1920</v>
      </c>
      <c r="F1238" s="74">
        <v>96</v>
      </c>
      <c r="G1238" s="34"/>
      <c r="H1238" s="34"/>
      <c r="I1238" s="37"/>
      <c r="J1238" s="47"/>
      <c r="K1238" s="35"/>
    </row>
    <row r="1239" spans="1:11" x14ac:dyDescent="0.25">
      <c r="A1239" s="32">
        <v>44505</v>
      </c>
      <c r="B1239" s="32">
        <f t="shared" si="20"/>
        <v>44505</v>
      </c>
      <c r="C1239" s="10" t="s">
        <v>116</v>
      </c>
      <c r="D1239" s="49" t="s">
        <v>1312</v>
      </c>
      <c r="E1239" s="104">
        <v>1925</v>
      </c>
      <c r="F1239" s="74">
        <v>35</v>
      </c>
      <c r="G1239" s="34"/>
      <c r="H1239" s="34"/>
      <c r="I1239" s="37"/>
      <c r="J1239" s="47"/>
      <c r="K1239" s="35"/>
    </row>
    <row r="1240" spans="1:11" x14ac:dyDescent="0.25">
      <c r="A1240" s="32">
        <v>44505</v>
      </c>
      <c r="B1240" s="32">
        <f t="shared" si="20"/>
        <v>44505</v>
      </c>
      <c r="C1240" s="10" t="s">
        <v>81</v>
      </c>
      <c r="D1240" s="49" t="s">
        <v>2159</v>
      </c>
      <c r="E1240" s="104">
        <v>1932.3000000000002</v>
      </c>
      <c r="F1240" s="74">
        <v>285</v>
      </c>
      <c r="G1240" s="34"/>
      <c r="H1240" s="34"/>
      <c r="I1240" s="37"/>
      <c r="J1240" s="47"/>
      <c r="K1240" s="35"/>
    </row>
    <row r="1241" spans="1:11" x14ac:dyDescent="0.25">
      <c r="A1241" s="32">
        <v>44602</v>
      </c>
      <c r="B1241" s="32">
        <f t="shared" si="20"/>
        <v>44602</v>
      </c>
      <c r="C1241" s="10" t="s">
        <v>160</v>
      </c>
      <c r="D1241" s="49" t="s">
        <v>1328</v>
      </c>
      <c r="E1241" s="104">
        <v>2030</v>
      </c>
      <c r="F1241" s="74">
        <v>7</v>
      </c>
      <c r="G1241" s="34"/>
      <c r="H1241" s="34"/>
      <c r="I1241" s="37"/>
      <c r="J1241" s="47"/>
      <c r="K1241" s="35"/>
    </row>
    <row r="1242" spans="1:11" x14ac:dyDescent="0.25">
      <c r="A1242" s="32">
        <v>44505</v>
      </c>
      <c r="B1242" s="32">
        <f t="shared" si="20"/>
        <v>44505</v>
      </c>
      <c r="C1242" s="10" t="s">
        <v>913</v>
      </c>
      <c r="D1242" s="49" t="s">
        <v>1412</v>
      </c>
      <c r="E1242" s="104">
        <v>2100</v>
      </c>
      <c r="F1242" s="74">
        <v>6</v>
      </c>
      <c r="G1242" s="34"/>
      <c r="H1242" s="34"/>
      <c r="I1242" s="37"/>
      <c r="J1242" s="47"/>
      <c r="K1242" s="35"/>
    </row>
    <row r="1243" spans="1:11" x14ac:dyDescent="0.25">
      <c r="A1243" s="32">
        <v>43809</v>
      </c>
      <c r="B1243" s="32">
        <f t="shared" si="20"/>
        <v>43809</v>
      </c>
      <c r="C1243" s="10" t="s">
        <v>137</v>
      </c>
      <c r="D1243" s="49" t="s">
        <v>1320</v>
      </c>
      <c r="E1243" s="104">
        <v>2268</v>
      </c>
      <c r="F1243" s="74">
        <v>189</v>
      </c>
      <c r="G1243" s="34"/>
      <c r="H1243" s="34"/>
      <c r="I1243" s="37"/>
      <c r="J1243" s="47"/>
      <c r="K1243" s="35"/>
    </row>
    <row r="1244" spans="1:11" x14ac:dyDescent="0.25">
      <c r="A1244" s="32">
        <v>44505</v>
      </c>
      <c r="B1244" s="32">
        <f t="shared" si="20"/>
        <v>44505</v>
      </c>
      <c r="C1244" s="10" t="s">
        <v>190</v>
      </c>
      <c r="D1244" s="49" t="s">
        <v>1345</v>
      </c>
      <c r="E1244" s="104">
        <v>2280</v>
      </c>
      <c r="F1244" s="74">
        <v>12</v>
      </c>
      <c r="G1244" s="34"/>
      <c r="H1244" s="34"/>
      <c r="I1244" s="37"/>
      <c r="J1244" s="47"/>
      <c r="K1244" s="35"/>
    </row>
    <row r="1245" spans="1:11" x14ac:dyDescent="0.25">
      <c r="A1245" s="32">
        <v>44175</v>
      </c>
      <c r="B1245" s="32">
        <f t="shared" si="20"/>
        <v>44175</v>
      </c>
      <c r="C1245" s="10" t="s">
        <v>144</v>
      </c>
      <c r="D1245" s="49" t="s">
        <v>1322</v>
      </c>
      <c r="E1245" s="104">
        <v>2372</v>
      </c>
      <c r="F1245" s="74">
        <v>200</v>
      </c>
      <c r="G1245" s="34"/>
      <c r="H1245" s="34"/>
      <c r="I1245" s="37"/>
      <c r="J1245" s="47"/>
      <c r="K1245" s="35"/>
    </row>
    <row r="1246" spans="1:11" x14ac:dyDescent="0.25">
      <c r="A1246" s="32">
        <v>44505</v>
      </c>
      <c r="B1246" s="32">
        <f t="shared" si="20"/>
        <v>44505</v>
      </c>
      <c r="C1246" s="10" t="s">
        <v>92</v>
      </c>
      <c r="D1246" s="49" t="s">
        <v>2161</v>
      </c>
      <c r="E1246" s="104">
        <v>2400</v>
      </c>
      <c r="F1246" s="74">
        <v>600</v>
      </c>
      <c r="G1246" s="34"/>
      <c r="H1246" s="34"/>
      <c r="I1246" s="37"/>
      <c r="J1246" s="47"/>
      <c r="K1246" s="35"/>
    </row>
    <row r="1247" spans="1:11" x14ac:dyDescent="0.25">
      <c r="A1247" s="32">
        <v>44505</v>
      </c>
      <c r="B1247" s="32">
        <f t="shared" si="20"/>
        <v>44505</v>
      </c>
      <c r="C1247" s="10" t="s">
        <v>255</v>
      </c>
      <c r="D1247" s="49" t="s">
        <v>1382</v>
      </c>
      <c r="E1247" s="104">
        <v>2400</v>
      </c>
      <c r="F1247" s="74">
        <v>16</v>
      </c>
      <c r="G1247" s="34"/>
      <c r="H1247" s="34"/>
      <c r="I1247" s="37"/>
      <c r="J1247" s="47"/>
      <c r="K1247" s="35"/>
    </row>
    <row r="1248" spans="1:11" x14ac:dyDescent="0.25">
      <c r="A1248" s="32">
        <v>44505</v>
      </c>
      <c r="B1248" s="32">
        <f t="shared" si="20"/>
        <v>44505</v>
      </c>
      <c r="C1248" s="10" t="s">
        <v>56</v>
      </c>
      <c r="D1248" s="49" t="s">
        <v>2206</v>
      </c>
      <c r="E1248" s="104">
        <v>2408</v>
      </c>
      <c r="F1248" s="74">
        <v>1</v>
      </c>
      <c r="G1248" s="34"/>
      <c r="H1248" s="34"/>
      <c r="I1248" s="37"/>
      <c r="J1248" s="47"/>
      <c r="K1248" s="35"/>
    </row>
    <row r="1249" spans="1:11" x14ac:dyDescent="0.25">
      <c r="A1249" s="32">
        <v>44505</v>
      </c>
      <c r="B1249" s="32">
        <f t="shared" si="20"/>
        <v>44505</v>
      </c>
      <c r="C1249" s="10" t="s">
        <v>165</v>
      </c>
      <c r="D1249" s="49" t="s">
        <v>1332</v>
      </c>
      <c r="E1249" s="104">
        <v>2480</v>
      </c>
      <c r="F1249" s="74">
        <v>2</v>
      </c>
      <c r="G1249" s="34"/>
      <c r="H1249" s="34"/>
      <c r="I1249" s="37"/>
      <c r="J1249" s="47"/>
      <c r="K1249" s="35"/>
    </row>
    <row r="1250" spans="1:11" x14ac:dyDescent="0.25">
      <c r="A1250" s="32">
        <v>44175</v>
      </c>
      <c r="B1250" s="32">
        <f t="shared" si="20"/>
        <v>44175</v>
      </c>
      <c r="C1250" s="10" t="s">
        <v>143</v>
      </c>
      <c r="D1250" s="49" t="s">
        <v>2176</v>
      </c>
      <c r="E1250" s="104">
        <v>2490.6</v>
      </c>
      <c r="F1250" s="74">
        <v>210</v>
      </c>
      <c r="G1250" s="34"/>
      <c r="H1250" s="34"/>
      <c r="I1250" s="37"/>
      <c r="J1250" s="47"/>
      <c r="K1250" s="35"/>
    </row>
    <row r="1251" spans="1:11" x14ac:dyDescent="0.25">
      <c r="A1251" s="32">
        <v>44505</v>
      </c>
      <c r="B1251" s="32">
        <f t="shared" si="20"/>
        <v>44505</v>
      </c>
      <c r="C1251" s="10" t="s">
        <v>54</v>
      </c>
      <c r="D1251" s="49" t="s">
        <v>1371</v>
      </c>
      <c r="E1251" s="104">
        <v>2490.75</v>
      </c>
      <c r="F1251" s="74">
        <v>123</v>
      </c>
      <c r="G1251" s="34"/>
      <c r="H1251" s="34"/>
      <c r="I1251" s="37"/>
      <c r="J1251" s="47"/>
      <c r="K1251" s="35"/>
    </row>
    <row r="1252" spans="1:11" x14ac:dyDescent="0.25">
      <c r="A1252" s="32">
        <v>44505</v>
      </c>
      <c r="B1252" s="32">
        <f t="shared" si="20"/>
        <v>44505</v>
      </c>
      <c r="C1252" s="10" t="s">
        <v>120</v>
      </c>
      <c r="D1252" s="49" t="s">
        <v>1315</v>
      </c>
      <c r="E1252" s="104">
        <v>2640</v>
      </c>
      <c r="F1252" s="74">
        <v>22</v>
      </c>
      <c r="G1252" s="34"/>
      <c r="H1252" s="34"/>
      <c r="I1252" s="37"/>
      <c r="J1252" s="47"/>
      <c r="K1252" s="35"/>
    </row>
    <row r="1253" spans="1:11" x14ac:dyDescent="0.25">
      <c r="A1253" s="32">
        <v>44505</v>
      </c>
      <c r="B1253" s="32">
        <f t="shared" si="20"/>
        <v>44505</v>
      </c>
      <c r="C1253" s="10" t="s">
        <v>119</v>
      </c>
      <c r="D1253" s="49" t="s">
        <v>1314</v>
      </c>
      <c r="E1253" s="104">
        <v>2655</v>
      </c>
      <c r="F1253" s="74">
        <v>59</v>
      </c>
      <c r="G1253" s="34"/>
      <c r="H1253" s="34"/>
      <c r="I1253" s="37"/>
      <c r="J1253" s="47"/>
      <c r="K1253" s="35"/>
    </row>
    <row r="1254" spans="1:11" x14ac:dyDescent="0.25">
      <c r="A1254" s="32">
        <v>44505</v>
      </c>
      <c r="B1254" s="32">
        <f t="shared" si="20"/>
        <v>44505</v>
      </c>
      <c r="C1254" s="10" t="s">
        <v>225</v>
      </c>
      <c r="D1254" s="49" t="s">
        <v>1301</v>
      </c>
      <c r="E1254" s="104">
        <v>2660</v>
      </c>
      <c r="F1254" s="74">
        <v>38</v>
      </c>
      <c r="G1254" s="34"/>
      <c r="H1254" s="34"/>
      <c r="I1254" s="37"/>
      <c r="J1254" s="47"/>
      <c r="K1254" s="35"/>
    </row>
    <row r="1255" spans="1:11" x14ac:dyDescent="0.25">
      <c r="A1255" s="32">
        <v>44505</v>
      </c>
      <c r="B1255" s="32">
        <f t="shared" si="20"/>
        <v>44505</v>
      </c>
      <c r="C1255" s="10" t="s">
        <v>124</v>
      </c>
      <c r="D1255" s="49" t="s">
        <v>2165</v>
      </c>
      <c r="E1255" s="104">
        <v>2670</v>
      </c>
      <c r="F1255" s="74">
        <v>3</v>
      </c>
      <c r="G1255" s="34"/>
      <c r="H1255" s="34"/>
      <c r="I1255" s="37"/>
      <c r="J1255" s="47"/>
      <c r="K1255" s="35"/>
    </row>
    <row r="1256" spans="1:11" x14ac:dyDescent="0.25">
      <c r="A1256" s="32">
        <v>44505</v>
      </c>
      <c r="B1256" s="32">
        <f t="shared" si="20"/>
        <v>44505</v>
      </c>
      <c r="C1256" s="10" t="s">
        <v>215</v>
      </c>
      <c r="D1256" s="49" t="s">
        <v>2188</v>
      </c>
      <c r="E1256" s="104">
        <v>2700</v>
      </c>
      <c r="F1256" s="74">
        <v>30</v>
      </c>
      <c r="G1256" s="34"/>
      <c r="H1256" s="34"/>
      <c r="I1256" s="37"/>
      <c r="J1256" s="47"/>
      <c r="K1256" s="35"/>
    </row>
    <row r="1257" spans="1:11" x14ac:dyDescent="0.25">
      <c r="A1257" s="32">
        <v>44505</v>
      </c>
      <c r="B1257" s="32">
        <f t="shared" si="20"/>
        <v>44505</v>
      </c>
      <c r="C1257" s="10" t="s">
        <v>216</v>
      </c>
      <c r="D1257" s="49" t="s">
        <v>2189</v>
      </c>
      <c r="E1257" s="104">
        <v>2700</v>
      </c>
      <c r="F1257" s="74">
        <v>30</v>
      </c>
      <c r="G1257" s="34"/>
      <c r="H1257" s="34"/>
      <c r="I1257" s="37"/>
      <c r="J1257" s="47"/>
      <c r="K1257" s="35"/>
    </row>
    <row r="1258" spans="1:11" x14ac:dyDescent="0.25">
      <c r="A1258" s="32">
        <v>44175</v>
      </c>
      <c r="B1258" s="32">
        <f t="shared" si="20"/>
        <v>44175</v>
      </c>
      <c r="C1258" s="10" t="s">
        <v>142</v>
      </c>
      <c r="D1258" s="49" t="s">
        <v>2175</v>
      </c>
      <c r="E1258" s="104">
        <v>2846.3999999999996</v>
      </c>
      <c r="F1258" s="74">
        <v>240</v>
      </c>
      <c r="G1258" s="34"/>
      <c r="H1258" s="34"/>
      <c r="I1258" s="37"/>
      <c r="J1258" s="47"/>
      <c r="K1258" s="35"/>
    </row>
    <row r="1259" spans="1:11" x14ac:dyDescent="0.25">
      <c r="A1259" s="32">
        <v>44505</v>
      </c>
      <c r="B1259" s="32">
        <f t="shared" si="20"/>
        <v>44505</v>
      </c>
      <c r="C1259" s="10" t="s">
        <v>87</v>
      </c>
      <c r="D1259" s="49" t="s">
        <v>1323</v>
      </c>
      <c r="E1259" s="104">
        <v>2965</v>
      </c>
      <c r="F1259" s="74">
        <v>250</v>
      </c>
      <c r="G1259" s="34"/>
      <c r="H1259" s="34"/>
      <c r="I1259" s="37"/>
      <c r="J1259" s="47"/>
      <c r="K1259" s="35"/>
    </row>
    <row r="1260" spans="1:11" x14ac:dyDescent="0.25">
      <c r="A1260" s="32">
        <v>44175</v>
      </c>
      <c r="B1260" s="32">
        <f t="shared" si="20"/>
        <v>44175</v>
      </c>
      <c r="C1260" s="10" t="s">
        <v>145</v>
      </c>
      <c r="D1260" s="49" t="s">
        <v>2177</v>
      </c>
      <c r="E1260" s="104">
        <v>2965</v>
      </c>
      <c r="F1260" s="74">
        <v>250</v>
      </c>
      <c r="G1260" s="34"/>
      <c r="H1260" s="34"/>
      <c r="I1260" s="37"/>
      <c r="J1260" s="47"/>
      <c r="K1260" s="35"/>
    </row>
    <row r="1261" spans="1:11" x14ac:dyDescent="0.25">
      <c r="A1261" s="32">
        <v>44175</v>
      </c>
      <c r="B1261" s="32">
        <f t="shared" si="20"/>
        <v>44175</v>
      </c>
      <c r="C1261" s="10" t="s">
        <v>60</v>
      </c>
      <c r="D1261" s="49" t="s">
        <v>1289</v>
      </c>
      <c r="E1261" s="104">
        <v>3000</v>
      </c>
      <c r="F1261" s="74">
        <v>4</v>
      </c>
      <c r="G1261" s="34"/>
      <c r="H1261" s="34"/>
      <c r="I1261" s="37"/>
      <c r="J1261" s="47"/>
      <c r="K1261" s="35"/>
    </row>
    <row r="1262" spans="1:11" x14ac:dyDescent="0.25">
      <c r="A1262" s="32">
        <v>44505</v>
      </c>
      <c r="B1262" s="32">
        <f t="shared" si="20"/>
        <v>44505</v>
      </c>
      <c r="C1262" s="10" t="s">
        <v>237</v>
      </c>
      <c r="D1262" s="49" t="s">
        <v>324</v>
      </c>
      <c r="E1262" s="104">
        <v>3037.5</v>
      </c>
      <c r="F1262" s="74">
        <v>150</v>
      </c>
      <c r="G1262" s="34"/>
      <c r="H1262" s="34"/>
      <c r="I1262" s="37"/>
      <c r="J1262" s="47"/>
      <c r="K1262" s="35"/>
    </row>
    <row r="1263" spans="1:11" x14ac:dyDescent="0.25">
      <c r="A1263" s="32">
        <v>44505</v>
      </c>
      <c r="B1263" s="32">
        <f t="shared" si="20"/>
        <v>44505</v>
      </c>
      <c r="C1263" s="10" t="s">
        <v>101</v>
      </c>
      <c r="D1263" s="49" t="s">
        <v>2497</v>
      </c>
      <c r="E1263" s="104">
        <v>3096</v>
      </c>
      <c r="F1263" s="74">
        <v>774</v>
      </c>
      <c r="G1263" s="34"/>
      <c r="H1263" s="34"/>
      <c r="I1263" s="37"/>
      <c r="J1263" s="47"/>
      <c r="K1263" s="35"/>
    </row>
    <row r="1264" spans="1:11" x14ac:dyDescent="0.25">
      <c r="A1264" s="32">
        <v>44505</v>
      </c>
      <c r="B1264" s="32">
        <f t="shared" si="20"/>
        <v>44505</v>
      </c>
      <c r="C1264" s="10" t="s">
        <v>127</v>
      </c>
      <c r="D1264" s="49" t="s">
        <v>2167</v>
      </c>
      <c r="E1264" s="104">
        <v>3220</v>
      </c>
      <c r="F1264" s="74">
        <v>161</v>
      </c>
      <c r="G1264" s="34"/>
      <c r="H1264" s="34"/>
      <c r="I1264" s="37"/>
      <c r="J1264" s="47"/>
      <c r="K1264" s="35"/>
    </row>
    <row r="1265" spans="1:11" x14ac:dyDescent="0.25">
      <c r="A1265" s="32">
        <v>44505</v>
      </c>
      <c r="B1265" s="32">
        <f t="shared" si="20"/>
        <v>44505</v>
      </c>
      <c r="C1265" s="10" t="s">
        <v>254</v>
      </c>
      <c r="D1265" s="49" t="s">
        <v>1381</v>
      </c>
      <c r="E1265" s="104">
        <v>3230</v>
      </c>
      <c r="F1265" s="74">
        <v>38</v>
      </c>
      <c r="G1265" s="34"/>
      <c r="H1265" s="34"/>
      <c r="I1265" s="37"/>
      <c r="J1265" s="47"/>
      <c r="K1265" s="35"/>
    </row>
    <row r="1266" spans="1:11" x14ac:dyDescent="0.25">
      <c r="A1266" s="32">
        <v>44602</v>
      </c>
      <c r="B1266" s="32">
        <f t="shared" si="20"/>
        <v>44602</v>
      </c>
      <c r="C1266" s="10" t="s">
        <v>147</v>
      </c>
      <c r="D1266" s="49" t="s">
        <v>2178</v>
      </c>
      <c r="E1266" s="104">
        <v>3272</v>
      </c>
      <c r="F1266" s="74">
        <v>818</v>
      </c>
      <c r="G1266" s="34"/>
      <c r="H1266" s="34"/>
      <c r="I1266" s="37"/>
      <c r="J1266" s="47"/>
      <c r="K1266" s="35"/>
    </row>
    <row r="1267" spans="1:11" x14ac:dyDescent="0.25">
      <c r="A1267" s="32">
        <v>44505</v>
      </c>
      <c r="B1267" s="32">
        <f t="shared" si="20"/>
        <v>44505</v>
      </c>
      <c r="C1267" s="10" t="s">
        <v>93</v>
      </c>
      <c r="D1267" s="49" t="s">
        <v>2162</v>
      </c>
      <c r="E1267" s="104">
        <v>3300</v>
      </c>
      <c r="F1267" s="74">
        <v>60</v>
      </c>
      <c r="G1267" s="34"/>
      <c r="H1267" s="34"/>
      <c r="I1267" s="37"/>
      <c r="J1267" s="47"/>
      <c r="K1267" s="35"/>
    </row>
    <row r="1268" spans="1:11" x14ac:dyDescent="0.25">
      <c r="A1268" s="32">
        <v>44505</v>
      </c>
      <c r="B1268" s="32">
        <f t="shared" si="20"/>
        <v>44505</v>
      </c>
      <c r="C1268" s="10" t="s">
        <v>234</v>
      </c>
      <c r="D1268" s="49" t="s">
        <v>2192</v>
      </c>
      <c r="E1268" s="104">
        <v>3300</v>
      </c>
      <c r="F1268" s="74">
        <v>11</v>
      </c>
      <c r="G1268" s="34"/>
      <c r="H1268" s="34"/>
      <c r="I1268" s="37"/>
      <c r="J1268" s="47"/>
      <c r="K1268" s="35"/>
    </row>
    <row r="1269" spans="1:11" x14ac:dyDescent="0.25">
      <c r="A1269" s="32">
        <v>44602</v>
      </c>
      <c r="B1269" s="32">
        <f t="shared" si="20"/>
        <v>44602</v>
      </c>
      <c r="C1269" s="10" t="s">
        <v>72</v>
      </c>
      <c r="D1269" s="49" t="s">
        <v>2156</v>
      </c>
      <c r="E1269" s="104">
        <v>3344.66</v>
      </c>
      <c r="F1269" s="74">
        <v>46</v>
      </c>
      <c r="G1269" s="34"/>
      <c r="H1269" s="34"/>
      <c r="I1269" s="37"/>
      <c r="J1269" s="47"/>
      <c r="K1269" s="35"/>
    </row>
    <row r="1270" spans="1:11" x14ac:dyDescent="0.25">
      <c r="A1270" s="32">
        <v>44505</v>
      </c>
      <c r="B1270" s="32">
        <f t="shared" si="20"/>
        <v>44505</v>
      </c>
      <c r="C1270" s="10" t="s">
        <v>202</v>
      </c>
      <c r="D1270" s="49" t="s">
        <v>1350</v>
      </c>
      <c r="E1270" s="104">
        <v>3389.8666666666668</v>
      </c>
      <c r="F1270" s="74">
        <v>320</v>
      </c>
      <c r="G1270" s="34"/>
      <c r="H1270" s="34"/>
      <c r="I1270" s="37"/>
      <c r="J1270" s="47"/>
      <c r="K1270" s="35"/>
    </row>
    <row r="1271" spans="1:11" x14ac:dyDescent="0.25">
      <c r="A1271" s="32">
        <v>44505</v>
      </c>
      <c r="B1271" s="32">
        <f t="shared" si="20"/>
        <v>44505</v>
      </c>
      <c r="C1271" s="10" t="s">
        <v>263</v>
      </c>
      <c r="D1271" s="49" t="s">
        <v>1385</v>
      </c>
      <c r="E1271" s="104">
        <v>3580</v>
      </c>
      <c r="F1271" s="74">
        <v>4</v>
      </c>
      <c r="G1271" s="34"/>
      <c r="H1271" s="34"/>
      <c r="I1271" s="37"/>
      <c r="J1271" s="47"/>
      <c r="K1271" s="35"/>
    </row>
    <row r="1272" spans="1:11" x14ac:dyDescent="0.25">
      <c r="A1272" s="32">
        <v>44505</v>
      </c>
      <c r="B1272" s="32">
        <f t="shared" si="20"/>
        <v>44505</v>
      </c>
      <c r="C1272" s="10" t="s">
        <v>193</v>
      </c>
      <c r="D1272" s="49" t="s">
        <v>1347</v>
      </c>
      <c r="E1272" s="104">
        <v>3633.5133333333333</v>
      </c>
      <c r="F1272" s="74">
        <v>343</v>
      </c>
      <c r="G1272" s="34"/>
      <c r="H1272" s="34"/>
      <c r="I1272" s="37"/>
      <c r="J1272" s="47"/>
      <c r="K1272" s="35"/>
    </row>
    <row r="1273" spans="1:11" x14ac:dyDescent="0.25">
      <c r="A1273" s="32">
        <v>43809</v>
      </c>
      <c r="B1273" s="32">
        <f t="shared" si="20"/>
        <v>43809</v>
      </c>
      <c r="C1273" s="10" t="s">
        <v>138</v>
      </c>
      <c r="D1273" s="49" t="s">
        <v>2172</v>
      </c>
      <c r="E1273" s="104">
        <v>3674.76</v>
      </c>
      <c r="F1273" s="74">
        <v>542</v>
      </c>
      <c r="G1273" s="34"/>
      <c r="H1273" s="34"/>
      <c r="I1273" s="37"/>
      <c r="J1273" s="47"/>
      <c r="K1273" s="35"/>
    </row>
    <row r="1274" spans="1:11" x14ac:dyDescent="0.25">
      <c r="A1274" s="32">
        <v>44505</v>
      </c>
      <c r="B1274" s="32">
        <f t="shared" si="20"/>
        <v>44505</v>
      </c>
      <c r="C1274" s="10" t="s">
        <v>256</v>
      </c>
      <c r="D1274" s="49" t="s">
        <v>1383</v>
      </c>
      <c r="E1274" s="104">
        <v>3680</v>
      </c>
      <c r="F1274" s="74">
        <v>8</v>
      </c>
      <c r="G1274" s="34"/>
      <c r="H1274" s="34"/>
      <c r="I1274" s="37"/>
      <c r="J1274" s="47"/>
      <c r="K1274" s="35"/>
    </row>
    <row r="1275" spans="1:11" x14ac:dyDescent="0.25">
      <c r="A1275" s="32">
        <v>44602</v>
      </c>
      <c r="B1275" s="32">
        <f t="shared" si="20"/>
        <v>44602</v>
      </c>
      <c r="C1275" s="10" t="s">
        <v>73</v>
      </c>
      <c r="D1275" s="49" t="s">
        <v>2157</v>
      </c>
      <c r="E1275" s="104">
        <v>3720</v>
      </c>
      <c r="F1275" s="74">
        <v>60</v>
      </c>
      <c r="G1275" s="34"/>
      <c r="H1275" s="34"/>
      <c r="I1275" s="37"/>
      <c r="J1275" s="47"/>
      <c r="K1275" s="35"/>
    </row>
    <row r="1276" spans="1:11" x14ac:dyDescent="0.25">
      <c r="A1276" s="32">
        <v>44505</v>
      </c>
      <c r="B1276" s="32">
        <f t="shared" si="20"/>
        <v>44505</v>
      </c>
      <c r="C1276" s="10" t="s">
        <v>118</v>
      </c>
      <c r="D1276" s="49" t="s">
        <v>1313</v>
      </c>
      <c r="E1276" s="104">
        <v>3750</v>
      </c>
      <c r="F1276" s="74">
        <v>10</v>
      </c>
      <c r="G1276" s="34"/>
      <c r="H1276" s="34"/>
      <c r="I1276" s="37"/>
      <c r="J1276" s="47"/>
      <c r="K1276" s="35"/>
    </row>
    <row r="1277" spans="1:11" x14ac:dyDescent="0.25">
      <c r="A1277" s="32">
        <v>44505</v>
      </c>
      <c r="B1277" s="32">
        <f t="shared" si="20"/>
        <v>44505</v>
      </c>
      <c r="C1277" s="10" t="s">
        <v>887</v>
      </c>
      <c r="D1277" s="49" t="s">
        <v>1397</v>
      </c>
      <c r="E1277" s="104">
        <v>3755.01</v>
      </c>
      <c r="F1277" s="74">
        <v>1</v>
      </c>
      <c r="G1277" s="34"/>
      <c r="H1277" s="34"/>
      <c r="I1277" s="37"/>
      <c r="J1277" s="47"/>
      <c r="K1277" s="35"/>
    </row>
    <row r="1278" spans="1:11" x14ac:dyDescent="0.25">
      <c r="A1278" s="32">
        <v>44602</v>
      </c>
      <c r="B1278" s="32">
        <f t="shared" si="20"/>
        <v>44602</v>
      </c>
      <c r="C1278" s="10" t="s">
        <v>159</v>
      </c>
      <c r="D1278" s="49" t="s">
        <v>1329</v>
      </c>
      <c r="E1278" s="104">
        <v>3800</v>
      </c>
      <c r="F1278" s="74">
        <v>1</v>
      </c>
      <c r="G1278" s="34"/>
      <c r="H1278" s="34"/>
      <c r="I1278" s="37"/>
      <c r="J1278" s="47"/>
      <c r="K1278" s="35"/>
    </row>
    <row r="1279" spans="1:11" ht="18.75" customHeight="1" x14ac:dyDescent="0.25">
      <c r="A1279" s="32">
        <v>44505</v>
      </c>
      <c r="B1279" s="32">
        <f t="shared" si="20"/>
        <v>44505</v>
      </c>
      <c r="C1279" s="10" t="s">
        <v>257</v>
      </c>
      <c r="D1279" s="49" t="s">
        <v>2195</v>
      </c>
      <c r="E1279" s="104">
        <v>3853.5499999999997</v>
      </c>
      <c r="F1279" s="74">
        <v>185</v>
      </c>
      <c r="G1279" s="34"/>
      <c r="H1279" s="34"/>
      <c r="I1279" s="37"/>
      <c r="J1279" s="47"/>
      <c r="K1279" s="35"/>
    </row>
    <row r="1280" spans="1:11" ht="18.75" customHeight="1" x14ac:dyDescent="0.25">
      <c r="A1280" s="32">
        <v>44505</v>
      </c>
      <c r="B1280" s="32">
        <f t="shared" si="20"/>
        <v>44505</v>
      </c>
      <c r="C1280" s="10" t="s">
        <v>197</v>
      </c>
      <c r="D1280" s="49" t="s">
        <v>1349</v>
      </c>
      <c r="E1280" s="104">
        <v>4120.8066666666664</v>
      </c>
      <c r="F1280" s="74">
        <v>389</v>
      </c>
      <c r="G1280" s="34"/>
      <c r="H1280" s="34"/>
      <c r="I1280" s="37"/>
      <c r="J1280" s="47"/>
      <c r="K1280" s="35"/>
    </row>
    <row r="1281" spans="1:11" ht="18.75" customHeight="1" x14ac:dyDescent="0.25">
      <c r="A1281" s="32">
        <v>44602</v>
      </c>
      <c r="B1281" s="32">
        <f t="shared" si="20"/>
        <v>44602</v>
      </c>
      <c r="C1281" s="10" t="s">
        <v>71</v>
      </c>
      <c r="D1281" s="49" t="s">
        <v>2155</v>
      </c>
      <c r="E1281" s="104">
        <v>4240.8</v>
      </c>
      <c r="F1281" s="74">
        <v>36</v>
      </c>
      <c r="G1281" s="34"/>
      <c r="H1281" s="34"/>
      <c r="I1281" s="37"/>
      <c r="J1281" s="47"/>
      <c r="K1281" s="35"/>
    </row>
    <row r="1282" spans="1:11" ht="18.75" customHeight="1" x14ac:dyDescent="0.25">
      <c r="A1282" s="32">
        <v>44505</v>
      </c>
      <c r="B1282" s="32">
        <f t="shared" si="20"/>
        <v>44505</v>
      </c>
      <c r="C1282" s="10" t="s">
        <v>169</v>
      </c>
      <c r="D1282" s="49" t="s">
        <v>2183</v>
      </c>
      <c r="E1282" s="104">
        <v>4318</v>
      </c>
      <c r="F1282" s="74">
        <v>1700</v>
      </c>
      <c r="G1282" s="34"/>
      <c r="H1282" s="34"/>
      <c r="I1282" s="37"/>
      <c r="J1282" s="47"/>
      <c r="K1282" s="35"/>
    </row>
    <row r="1283" spans="1:11" ht="18.75" customHeight="1" x14ac:dyDescent="0.25">
      <c r="A1283" s="32">
        <v>44505</v>
      </c>
      <c r="B1283" s="32">
        <f t="shared" si="20"/>
        <v>44505</v>
      </c>
      <c r="C1283" s="10" t="s">
        <v>222</v>
      </c>
      <c r="D1283" s="49" t="s">
        <v>1364</v>
      </c>
      <c r="E1283" s="104">
        <v>4400</v>
      </c>
      <c r="F1283" s="74">
        <v>22</v>
      </c>
      <c r="G1283" s="34"/>
      <c r="H1283" s="34"/>
      <c r="I1283" s="37"/>
      <c r="J1283" s="47"/>
      <c r="K1283" s="35"/>
    </row>
    <row r="1284" spans="1:11" ht="18.75" customHeight="1" x14ac:dyDescent="0.25">
      <c r="A1284" s="32">
        <v>44505</v>
      </c>
      <c r="B1284" s="32">
        <f t="shared" si="20"/>
        <v>44505</v>
      </c>
      <c r="C1284" s="10" t="s">
        <v>269</v>
      </c>
      <c r="D1284" s="49" t="s">
        <v>2204</v>
      </c>
      <c r="E1284" s="104">
        <v>4424</v>
      </c>
      <c r="F1284" s="74">
        <v>158</v>
      </c>
      <c r="G1284" s="34"/>
      <c r="H1284" s="34"/>
      <c r="I1284" s="37"/>
      <c r="J1284" s="47"/>
      <c r="K1284" s="35"/>
    </row>
    <row r="1285" spans="1:11" ht="18.75" customHeight="1" x14ac:dyDescent="0.25">
      <c r="A1285" s="32">
        <v>44505</v>
      </c>
      <c r="B1285" s="32">
        <f t="shared" si="20"/>
        <v>44505</v>
      </c>
      <c r="C1285" s="10" t="s">
        <v>113</v>
      </c>
      <c r="D1285" s="49" t="s">
        <v>1309</v>
      </c>
      <c r="E1285" s="104">
        <v>4500</v>
      </c>
      <c r="F1285" s="74">
        <v>6</v>
      </c>
      <c r="G1285" s="34"/>
      <c r="H1285" s="34"/>
      <c r="I1285" s="37"/>
      <c r="J1285" s="47"/>
      <c r="K1285" s="35"/>
    </row>
    <row r="1286" spans="1:11" ht="18.75" customHeight="1" x14ac:dyDescent="0.25">
      <c r="A1286" s="32">
        <v>44505</v>
      </c>
      <c r="B1286" s="32">
        <f t="shared" si="20"/>
        <v>44505</v>
      </c>
      <c r="C1286" s="10" t="s">
        <v>895</v>
      </c>
      <c r="D1286" s="49" t="s">
        <v>2210</v>
      </c>
      <c r="E1286" s="104">
        <v>5050.76</v>
      </c>
      <c r="F1286" s="74">
        <v>1</v>
      </c>
      <c r="G1286" s="34"/>
      <c r="H1286" s="34"/>
      <c r="I1286" s="37"/>
      <c r="J1286" s="47"/>
      <c r="K1286" s="35"/>
    </row>
    <row r="1287" spans="1:11" ht="18.75" customHeight="1" x14ac:dyDescent="0.25">
      <c r="A1287" s="32">
        <v>44505</v>
      </c>
      <c r="B1287" s="32">
        <f t="shared" si="20"/>
        <v>44505</v>
      </c>
      <c r="C1287" s="10" t="s">
        <v>175</v>
      </c>
      <c r="D1287" s="49" t="s">
        <v>1334</v>
      </c>
      <c r="E1287" s="104">
        <v>5160</v>
      </c>
      <c r="F1287" s="74">
        <v>43</v>
      </c>
      <c r="G1287" s="34"/>
      <c r="H1287" s="34"/>
      <c r="I1287" s="37"/>
      <c r="J1287" s="47"/>
      <c r="K1287" s="35"/>
    </row>
    <row r="1288" spans="1:11" ht="18.75" customHeight="1" x14ac:dyDescent="0.25">
      <c r="A1288" s="32">
        <v>44505</v>
      </c>
      <c r="B1288" s="32">
        <f t="shared" si="20"/>
        <v>44505</v>
      </c>
      <c r="C1288" s="10" t="s">
        <v>85</v>
      </c>
      <c r="D1288" s="49" t="s">
        <v>1296</v>
      </c>
      <c r="E1288" s="104">
        <v>5391.9000000000005</v>
      </c>
      <c r="F1288" s="74">
        <v>10</v>
      </c>
      <c r="G1288" s="34"/>
      <c r="H1288" s="34"/>
      <c r="I1288" s="37"/>
      <c r="J1288" s="47"/>
      <c r="K1288" s="35"/>
    </row>
    <row r="1289" spans="1:11" ht="18.75" customHeight="1" x14ac:dyDescent="0.25">
      <c r="A1289" s="32">
        <v>44505</v>
      </c>
      <c r="B1289" s="32">
        <f t="shared" si="20"/>
        <v>44505</v>
      </c>
      <c r="C1289" s="10" t="s">
        <v>250</v>
      </c>
      <c r="D1289" s="49" t="s">
        <v>1379</v>
      </c>
      <c r="E1289" s="104">
        <v>5590.2</v>
      </c>
      <c r="F1289" s="74">
        <v>1331</v>
      </c>
      <c r="G1289" s="34"/>
      <c r="H1289" s="34"/>
      <c r="I1289" s="37"/>
      <c r="J1289" s="47"/>
      <c r="K1289" s="35"/>
    </row>
    <row r="1290" spans="1:11" ht="18.75" customHeight="1" x14ac:dyDescent="0.25">
      <c r="A1290" s="32">
        <v>44505</v>
      </c>
      <c r="B1290" s="32">
        <f t="shared" si="20"/>
        <v>44505</v>
      </c>
      <c r="C1290" s="10" t="s">
        <v>191</v>
      </c>
      <c r="D1290" s="49" t="s">
        <v>1394</v>
      </c>
      <c r="E1290" s="104">
        <v>6077.7</v>
      </c>
      <c r="F1290" s="74">
        <v>2</v>
      </c>
      <c r="G1290" s="34"/>
      <c r="H1290" s="34"/>
      <c r="I1290" s="37"/>
      <c r="J1290" s="47"/>
      <c r="K1290" s="35"/>
    </row>
    <row r="1291" spans="1:11" ht="18.75" customHeight="1" x14ac:dyDescent="0.25">
      <c r="A1291" s="32">
        <v>44505</v>
      </c>
      <c r="B1291" s="32">
        <f t="shared" si="20"/>
        <v>44505</v>
      </c>
      <c r="C1291" s="10" t="s">
        <v>218</v>
      </c>
      <c r="D1291" s="49" t="s">
        <v>1361</v>
      </c>
      <c r="E1291" s="104">
        <v>6200</v>
      </c>
      <c r="F1291" s="74">
        <v>31</v>
      </c>
      <c r="G1291" s="34"/>
      <c r="H1291" s="34"/>
      <c r="I1291" s="37"/>
      <c r="J1291" s="47"/>
      <c r="K1291" s="35"/>
    </row>
    <row r="1292" spans="1:11" ht="18.75" customHeight="1" x14ac:dyDescent="0.25">
      <c r="A1292" s="32">
        <v>44505</v>
      </c>
      <c r="B1292" s="32">
        <f t="shared" ref="B1292:B1355" si="21">+A1292</f>
        <v>44505</v>
      </c>
      <c r="C1292" s="10" t="s">
        <v>274</v>
      </c>
      <c r="D1292" s="49" t="s">
        <v>1389</v>
      </c>
      <c r="E1292" s="104">
        <v>6300</v>
      </c>
      <c r="F1292" s="74">
        <v>3</v>
      </c>
      <c r="G1292" s="34"/>
      <c r="H1292" s="34"/>
      <c r="I1292" s="37"/>
      <c r="J1292" s="47"/>
      <c r="K1292" s="35"/>
    </row>
    <row r="1293" spans="1:11" ht="18.75" customHeight="1" x14ac:dyDescent="0.25">
      <c r="A1293" s="32">
        <v>44505</v>
      </c>
      <c r="B1293" s="32">
        <f t="shared" si="21"/>
        <v>44505</v>
      </c>
      <c r="C1293" s="10" t="s">
        <v>106</v>
      </c>
      <c r="D1293" s="49" t="s">
        <v>1304</v>
      </c>
      <c r="E1293" s="104">
        <v>6488.2999999999993</v>
      </c>
      <c r="F1293" s="74">
        <v>217</v>
      </c>
      <c r="G1293" s="34"/>
      <c r="H1293" s="34"/>
      <c r="I1293" s="37"/>
      <c r="J1293" s="47"/>
      <c r="K1293" s="35"/>
    </row>
    <row r="1294" spans="1:11" ht="18.75" customHeight="1" x14ac:dyDescent="0.25">
      <c r="A1294" s="32">
        <v>44602</v>
      </c>
      <c r="B1294" s="32">
        <f t="shared" si="21"/>
        <v>44602</v>
      </c>
      <c r="C1294" s="10" t="s">
        <v>69</v>
      </c>
      <c r="D1294" s="49" t="s">
        <v>1291</v>
      </c>
      <c r="E1294" s="104">
        <v>6760</v>
      </c>
      <c r="F1294" s="74">
        <v>8</v>
      </c>
      <c r="G1294" s="34"/>
      <c r="H1294" s="34"/>
      <c r="I1294" s="37"/>
      <c r="J1294" s="47"/>
      <c r="K1294" s="35"/>
    </row>
    <row r="1295" spans="1:11" ht="18.75" customHeight="1" x14ac:dyDescent="0.25">
      <c r="A1295" s="32">
        <v>44602</v>
      </c>
      <c r="B1295" s="32">
        <f t="shared" si="21"/>
        <v>44602</v>
      </c>
      <c r="C1295" s="10" t="s">
        <v>74</v>
      </c>
      <c r="D1295" s="49" t="s">
        <v>1292</v>
      </c>
      <c r="E1295" s="104">
        <v>6813.23</v>
      </c>
      <c r="F1295" s="74">
        <v>67</v>
      </c>
      <c r="G1295" s="34"/>
      <c r="H1295" s="34"/>
      <c r="I1295" s="37"/>
      <c r="J1295" s="47"/>
      <c r="K1295" s="35"/>
    </row>
    <row r="1296" spans="1:11" ht="18.75" customHeight="1" x14ac:dyDescent="0.25">
      <c r="A1296" s="32">
        <v>44602</v>
      </c>
      <c r="B1296" s="32">
        <f t="shared" si="21"/>
        <v>44602</v>
      </c>
      <c r="C1296" s="10" t="s">
        <v>75</v>
      </c>
      <c r="D1296" s="49" t="s">
        <v>1293</v>
      </c>
      <c r="E1296" s="104">
        <v>7042.59</v>
      </c>
      <c r="F1296" s="74">
        <v>51</v>
      </c>
      <c r="G1296" s="34"/>
      <c r="H1296" s="34"/>
      <c r="I1296" s="37"/>
      <c r="J1296" s="47"/>
      <c r="K1296" s="35"/>
    </row>
    <row r="1297" spans="1:11" ht="18.75" customHeight="1" x14ac:dyDescent="0.25">
      <c r="A1297" s="32">
        <v>44175</v>
      </c>
      <c r="B1297" s="32">
        <f t="shared" si="21"/>
        <v>44175</v>
      </c>
      <c r="C1297" s="10" t="s">
        <v>58</v>
      </c>
      <c r="D1297" s="49" t="s">
        <v>1288</v>
      </c>
      <c r="E1297" s="104">
        <v>7200</v>
      </c>
      <c r="F1297" s="74">
        <v>12</v>
      </c>
      <c r="G1297" s="34"/>
      <c r="H1297" s="34"/>
      <c r="I1297" s="37"/>
      <c r="J1297" s="47"/>
      <c r="K1297" s="35"/>
    </row>
    <row r="1298" spans="1:11" ht="18.75" customHeight="1" x14ac:dyDescent="0.25">
      <c r="A1298" s="32">
        <v>44602</v>
      </c>
      <c r="B1298" s="32">
        <f t="shared" si="21"/>
        <v>44602</v>
      </c>
      <c r="C1298" s="10" t="s">
        <v>149</v>
      </c>
      <c r="D1298" s="49" t="s">
        <v>2180</v>
      </c>
      <c r="E1298" s="104">
        <v>7224</v>
      </c>
      <c r="F1298" s="74">
        <v>3</v>
      </c>
      <c r="G1298" s="34"/>
      <c r="H1298" s="34"/>
      <c r="I1298" s="37"/>
      <c r="J1298" s="47"/>
      <c r="K1298" s="35"/>
    </row>
    <row r="1299" spans="1:11" ht="18.75" customHeight="1" x14ac:dyDescent="0.25">
      <c r="A1299" s="32">
        <v>44602</v>
      </c>
      <c r="B1299" s="32">
        <f t="shared" si="21"/>
        <v>44602</v>
      </c>
      <c r="C1299" s="10" t="s">
        <v>157</v>
      </c>
      <c r="D1299" s="49" t="s">
        <v>1327</v>
      </c>
      <c r="E1299" s="104">
        <v>7420</v>
      </c>
      <c r="F1299" s="74">
        <v>106</v>
      </c>
      <c r="G1299" s="34"/>
      <c r="H1299" s="34"/>
      <c r="I1299" s="37"/>
      <c r="J1299" s="47"/>
      <c r="K1299" s="35"/>
    </row>
    <row r="1300" spans="1:11" ht="18.75" customHeight="1" x14ac:dyDescent="0.25">
      <c r="A1300" s="32">
        <v>44505</v>
      </c>
      <c r="B1300" s="32">
        <f t="shared" si="21"/>
        <v>44505</v>
      </c>
      <c r="C1300" s="10" t="s">
        <v>258</v>
      </c>
      <c r="D1300" s="49" t="s">
        <v>2196</v>
      </c>
      <c r="E1300" s="104">
        <v>7500</v>
      </c>
      <c r="F1300" s="74">
        <v>5</v>
      </c>
      <c r="G1300" s="34"/>
      <c r="H1300" s="34"/>
      <c r="I1300" s="37"/>
      <c r="J1300" s="47"/>
      <c r="K1300" s="35"/>
    </row>
    <row r="1301" spans="1:11" ht="18.75" customHeight="1" x14ac:dyDescent="0.25">
      <c r="A1301" s="32">
        <v>44505</v>
      </c>
      <c r="B1301" s="32">
        <f t="shared" si="21"/>
        <v>44505</v>
      </c>
      <c r="C1301" s="10" t="s">
        <v>259</v>
      </c>
      <c r="D1301" s="49" t="s">
        <v>2197</v>
      </c>
      <c r="E1301" s="104">
        <v>7500</v>
      </c>
      <c r="F1301" s="74">
        <v>5</v>
      </c>
      <c r="G1301" s="34"/>
      <c r="H1301" s="34"/>
      <c r="I1301" s="37"/>
      <c r="J1301" s="47"/>
      <c r="K1301" s="35"/>
    </row>
    <row r="1302" spans="1:11" ht="18.75" customHeight="1" x14ac:dyDescent="0.25">
      <c r="A1302" s="32">
        <v>44505</v>
      </c>
      <c r="B1302" s="32">
        <f t="shared" si="21"/>
        <v>44505</v>
      </c>
      <c r="C1302" s="10" t="s">
        <v>262</v>
      </c>
      <c r="D1302" s="49" t="s">
        <v>2199</v>
      </c>
      <c r="E1302" s="104">
        <v>7500</v>
      </c>
      <c r="F1302" s="74">
        <v>5</v>
      </c>
      <c r="G1302" s="34"/>
      <c r="H1302" s="34"/>
      <c r="I1302" s="37"/>
      <c r="J1302" s="47"/>
      <c r="K1302" s="35"/>
    </row>
    <row r="1303" spans="1:11" ht="18.75" customHeight="1" x14ac:dyDescent="0.25">
      <c r="A1303" s="32">
        <v>44505</v>
      </c>
      <c r="B1303" s="32">
        <f t="shared" si="21"/>
        <v>44505</v>
      </c>
      <c r="C1303" s="10" t="s">
        <v>264</v>
      </c>
      <c r="D1303" s="49" t="s">
        <v>2200</v>
      </c>
      <c r="E1303" s="104">
        <v>7500</v>
      </c>
      <c r="F1303" s="74">
        <v>5</v>
      </c>
      <c r="G1303" s="34"/>
      <c r="H1303" s="34"/>
      <c r="I1303" s="37"/>
      <c r="J1303" s="47"/>
      <c r="K1303" s="35"/>
    </row>
    <row r="1304" spans="1:11" ht="18.75" customHeight="1" x14ac:dyDescent="0.25">
      <c r="A1304" s="32">
        <v>44505</v>
      </c>
      <c r="B1304" s="32">
        <f t="shared" si="21"/>
        <v>44505</v>
      </c>
      <c r="C1304" s="10" t="s">
        <v>265</v>
      </c>
      <c r="D1304" s="49" t="s">
        <v>2201</v>
      </c>
      <c r="E1304" s="104">
        <v>7500</v>
      </c>
      <c r="F1304" s="74">
        <v>5</v>
      </c>
      <c r="G1304" s="34"/>
      <c r="H1304" s="34"/>
      <c r="I1304" s="37"/>
      <c r="J1304" s="47"/>
      <c r="K1304" s="35"/>
    </row>
    <row r="1305" spans="1:11" x14ac:dyDescent="0.25">
      <c r="A1305" s="32">
        <v>44505</v>
      </c>
      <c r="B1305" s="32">
        <f t="shared" si="21"/>
        <v>44505</v>
      </c>
      <c r="C1305" s="10" t="s">
        <v>267</v>
      </c>
      <c r="D1305" s="49" t="s">
        <v>2203</v>
      </c>
      <c r="E1305" s="104">
        <v>7500</v>
      </c>
      <c r="F1305" s="74">
        <v>5</v>
      </c>
      <c r="G1305" s="34"/>
      <c r="H1305" s="34"/>
      <c r="I1305" s="37"/>
      <c r="J1305" s="47"/>
      <c r="K1305" s="35"/>
    </row>
    <row r="1306" spans="1:11" x14ac:dyDescent="0.25">
      <c r="A1306" s="32">
        <v>44602</v>
      </c>
      <c r="B1306" s="32">
        <f t="shared" si="21"/>
        <v>44602</v>
      </c>
      <c r="C1306" s="10" t="s">
        <v>76</v>
      </c>
      <c r="D1306" s="49" t="s">
        <v>1294</v>
      </c>
      <c r="E1306" s="104">
        <v>7822.1</v>
      </c>
      <c r="F1306" s="74">
        <v>26</v>
      </c>
      <c r="G1306" s="34"/>
      <c r="H1306" s="34"/>
      <c r="I1306" s="37"/>
      <c r="J1306" s="47"/>
      <c r="K1306" s="35"/>
    </row>
    <row r="1307" spans="1:11" x14ac:dyDescent="0.25">
      <c r="A1307" s="32">
        <v>44505</v>
      </c>
      <c r="B1307" s="32">
        <f t="shared" si="21"/>
        <v>44505</v>
      </c>
      <c r="C1307" s="10" t="s">
        <v>100</v>
      </c>
      <c r="D1307" s="49" t="s">
        <v>1298</v>
      </c>
      <c r="E1307" s="104">
        <v>8627.0400000000009</v>
      </c>
      <c r="F1307" s="74">
        <v>16</v>
      </c>
      <c r="G1307" s="34"/>
      <c r="H1307" s="34"/>
      <c r="I1307" s="37"/>
      <c r="J1307" s="47"/>
      <c r="K1307" s="35"/>
    </row>
    <row r="1308" spans="1:11" x14ac:dyDescent="0.25">
      <c r="A1308" s="32">
        <v>44505</v>
      </c>
      <c r="B1308" s="32">
        <f t="shared" si="21"/>
        <v>44505</v>
      </c>
      <c r="C1308" s="10" t="s">
        <v>128</v>
      </c>
      <c r="D1308" s="49" t="s">
        <v>2168</v>
      </c>
      <c r="E1308" s="104">
        <v>8700</v>
      </c>
      <c r="F1308" s="74">
        <v>435</v>
      </c>
      <c r="G1308" s="34"/>
      <c r="H1308" s="34"/>
      <c r="I1308" s="37"/>
      <c r="J1308" s="47"/>
      <c r="K1308" s="35"/>
    </row>
    <row r="1309" spans="1:11" x14ac:dyDescent="0.25">
      <c r="A1309" s="32">
        <v>44602</v>
      </c>
      <c r="B1309" s="32">
        <f t="shared" si="21"/>
        <v>44602</v>
      </c>
      <c r="C1309" s="10" t="s">
        <v>156</v>
      </c>
      <c r="D1309" s="49" t="s">
        <v>2181</v>
      </c>
      <c r="E1309" s="104">
        <v>9377.5</v>
      </c>
      <c r="F1309" s="74">
        <v>1705</v>
      </c>
      <c r="G1309" s="34"/>
      <c r="H1309" s="34"/>
      <c r="I1309" s="37"/>
      <c r="J1309" s="47"/>
      <c r="K1309" s="35"/>
    </row>
    <row r="1310" spans="1:11" x14ac:dyDescent="0.25">
      <c r="A1310" s="32">
        <v>44505</v>
      </c>
      <c r="B1310" s="32">
        <f t="shared" si="21"/>
        <v>44505</v>
      </c>
      <c r="C1310" s="10" t="s">
        <v>86</v>
      </c>
      <c r="D1310" s="49" t="s">
        <v>1297</v>
      </c>
      <c r="E1310" s="104">
        <v>9837.9</v>
      </c>
      <c r="F1310" s="74">
        <v>15</v>
      </c>
      <c r="G1310" s="34"/>
      <c r="H1310" s="34"/>
      <c r="I1310" s="37"/>
      <c r="J1310" s="47"/>
      <c r="K1310" s="35"/>
    </row>
    <row r="1311" spans="1:11" x14ac:dyDescent="0.25">
      <c r="A1311" s="32">
        <v>44505</v>
      </c>
      <c r="B1311" s="32">
        <f t="shared" si="21"/>
        <v>44505</v>
      </c>
      <c r="C1311" s="10" t="s">
        <v>198</v>
      </c>
      <c r="D1311" s="49" t="s">
        <v>1374</v>
      </c>
      <c r="E1311" s="104">
        <v>10000</v>
      </c>
      <c r="F1311" s="74">
        <v>2</v>
      </c>
      <c r="G1311" s="34"/>
      <c r="H1311" s="34"/>
      <c r="I1311" s="37"/>
      <c r="J1311" s="47"/>
      <c r="K1311" s="35"/>
    </row>
    <row r="1312" spans="1:11" x14ac:dyDescent="0.25">
      <c r="A1312" s="32">
        <v>44505</v>
      </c>
      <c r="B1312" s="32">
        <f t="shared" si="21"/>
        <v>44505</v>
      </c>
      <c r="C1312" s="10" t="s">
        <v>223</v>
      </c>
      <c r="D1312" s="49" t="s">
        <v>2191</v>
      </c>
      <c r="E1312" s="104">
        <v>10030</v>
      </c>
      <c r="F1312" s="74">
        <v>1180</v>
      </c>
      <c r="G1312" s="34"/>
      <c r="H1312" s="34"/>
      <c r="I1312" s="37"/>
      <c r="J1312" s="47"/>
      <c r="K1312" s="35"/>
    </row>
    <row r="1313" spans="1:11" x14ac:dyDescent="0.25">
      <c r="A1313" s="32">
        <v>44505</v>
      </c>
      <c r="B1313" s="32">
        <f t="shared" si="21"/>
        <v>44505</v>
      </c>
      <c r="C1313" s="10" t="s">
        <v>884</v>
      </c>
      <c r="D1313" s="49" t="s">
        <v>1395</v>
      </c>
      <c r="E1313" s="104">
        <v>10101.52</v>
      </c>
      <c r="F1313" s="74">
        <v>2</v>
      </c>
      <c r="G1313" s="34"/>
      <c r="H1313" s="34"/>
      <c r="I1313" s="37"/>
      <c r="J1313" s="47"/>
      <c r="K1313" s="35"/>
    </row>
    <row r="1314" spans="1:11" x14ac:dyDescent="0.25">
      <c r="A1314" s="32">
        <v>44505</v>
      </c>
      <c r="B1314" s="32">
        <f t="shared" si="21"/>
        <v>44505</v>
      </c>
      <c r="C1314" s="10" t="s">
        <v>235</v>
      </c>
      <c r="D1314" s="49" t="s">
        <v>1372</v>
      </c>
      <c r="E1314" s="104">
        <v>10205</v>
      </c>
      <c r="F1314" s="74">
        <v>157</v>
      </c>
      <c r="G1314" s="34"/>
      <c r="H1314" s="34"/>
      <c r="I1314" s="37"/>
      <c r="J1314" s="47"/>
      <c r="K1314" s="35"/>
    </row>
    <row r="1315" spans="1:11" x14ac:dyDescent="0.25">
      <c r="A1315" s="32">
        <v>44505</v>
      </c>
      <c r="B1315" s="32">
        <f t="shared" si="21"/>
        <v>44505</v>
      </c>
      <c r="C1315" s="10" t="s">
        <v>268</v>
      </c>
      <c r="D1315" s="49" t="s">
        <v>1300</v>
      </c>
      <c r="E1315" s="104">
        <v>11074</v>
      </c>
      <c r="F1315" s="74">
        <v>226</v>
      </c>
      <c r="G1315" s="34"/>
      <c r="H1315" s="34"/>
      <c r="I1315" s="37"/>
      <c r="J1315" s="47"/>
      <c r="K1315" s="35"/>
    </row>
    <row r="1316" spans="1:11" x14ac:dyDescent="0.25">
      <c r="A1316" s="32">
        <v>44505</v>
      </c>
      <c r="B1316" s="32">
        <f t="shared" si="21"/>
        <v>44505</v>
      </c>
      <c r="C1316" s="10" t="s">
        <v>915</v>
      </c>
      <c r="D1316" s="49" t="s">
        <v>1413</v>
      </c>
      <c r="E1316" s="104">
        <v>11640</v>
      </c>
      <c r="F1316" s="74">
        <v>194</v>
      </c>
      <c r="G1316" s="34"/>
      <c r="H1316" s="34"/>
      <c r="I1316" s="37"/>
      <c r="J1316" s="47"/>
      <c r="K1316" s="35"/>
    </row>
    <row r="1317" spans="1:11" x14ac:dyDescent="0.25">
      <c r="A1317" s="32">
        <v>44505</v>
      </c>
      <c r="B1317" s="32">
        <f t="shared" si="21"/>
        <v>44505</v>
      </c>
      <c r="C1317" s="10" t="s">
        <v>261</v>
      </c>
      <c r="D1317" s="49" t="s">
        <v>2198</v>
      </c>
      <c r="E1317" s="104">
        <v>12000</v>
      </c>
      <c r="F1317" s="74">
        <v>8</v>
      </c>
      <c r="G1317" s="34"/>
      <c r="H1317" s="34"/>
      <c r="I1317" s="37"/>
      <c r="J1317" s="47"/>
      <c r="K1317" s="35"/>
    </row>
    <row r="1318" spans="1:11" x14ac:dyDescent="0.25">
      <c r="A1318" s="32">
        <v>44505</v>
      </c>
      <c r="B1318" s="32">
        <f t="shared" si="21"/>
        <v>44505</v>
      </c>
      <c r="C1318" s="10" t="s">
        <v>248</v>
      </c>
      <c r="D1318" s="49" t="s">
        <v>1378</v>
      </c>
      <c r="E1318" s="104">
        <v>12142.62</v>
      </c>
      <c r="F1318" s="74">
        <v>161</v>
      </c>
      <c r="G1318" s="34"/>
      <c r="H1318" s="34"/>
      <c r="I1318" s="37"/>
      <c r="J1318" s="47"/>
      <c r="K1318" s="35"/>
    </row>
    <row r="1319" spans="1:11" x14ac:dyDescent="0.25">
      <c r="A1319" s="32">
        <v>44505</v>
      </c>
      <c r="B1319" s="32">
        <f t="shared" si="21"/>
        <v>44505</v>
      </c>
      <c r="C1319" s="10" t="s">
        <v>233</v>
      </c>
      <c r="D1319" s="49" t="s">
        <v>1339</v>
      </c>
      <c r="E1319" s="104">
        <v>12642</v>
      </c>
      <c r="F1319" s="74">
        <v>3612</v>
      </c>
      <c r="G1319" s="34"/>
      <c r="H1319" s="34"/>
      <c r="I1319" s="37"/>
      <c r="J1319" s="47"/>
      <c r="K1319" s="35"/>
    </row>
    <row r="1320" spans="1:11" x14ac:dyDescent="0.25">
      <c r="A1320" s="32">
        <v>44505</v>
      </c>
      <c r="B1320" s="32">
        <f t="shared" si="21"/>
        <v>44505</v>
      </c>
      <c r="C1320" s="10" t="s">
        <v>84</v>
      </c>
      <c r="D1320" s="49" t="s">
        <v>1295</v>
      </c>
      <c r="E1320" s="104">
        <v>12733.76</v>
      </c>
      <c r="F1320" s="74">
        <v>16</v>
      </c>
      <c r="G1320" s="34"/>
      <c r="H1320" s="34"/>
      <c r="I1320" s="37"/>
      <c r="J1320" s="47"/>
      <c r="K1320" s="35"/>
    </row>
    <row r="1321" spans="1:11" x14ac:dyDescent="0.25">
      <c r="A1321" s="32">
        <v>44505</v>
      </c>
      <c r="B1321" s="32">
        <f t="shared" si="21"/>
        <v>44505</v>
      </c>
      <c r="C1321" s="10" t="s">
        <v>251</v>
      </c>
      <c r="D1321" s="49" t="s">
        <v>1380</v>
      </c>
      <c r="E1321" s="104">
        <v>12755.880000000001</v>
      </c>
      <c r="F1321" s="74">
        <v>1143</v>
      </c>
      <c r="G1321" s="34"/>
      <c r="H1321" s="34"/>
      <c r="I1321" s="37"/>
      <c r="J1321" s="47"/>
      <c r="K1321" s="35"/>
    </row>
    <row r="1322" spans="1:11" x14ac:dyDescent="0.25">
      <c r="A1322" s="32">
        <v>44602</v>
      </c>
      <c r="B1322" s="32">
        <f t="shared" si="21"/>
        <v>44602</v>
      </c>
      <c r="C1322" s="10" t="s">
        <v>150</v>
      </c>
      <c r="D1322" s="49" t="s">
        <v>1354</v>
      </c>
      <c r="E1322" s="104">
        <v>12915</v>
      </c>
      <c r="F1322" s="74">
        <v>45</v>
      </c>
      <c r="G1322" s="34"/>
      <c r="H1322" s="34"/>
      <c r="I1322" s="37"/>
      <c r="J1322" s="47"/>
      <c r="K1322" s="35"/>
    </row>
    <row r="1323" spans="1:11" x14ac:dyDescent="0.25">
      <c r="A1323" s="32">
        <v>44505</v>
      </c>
      <c r="B1323" s="32">
        <f t="shared" si="21"/>
        <v>44505</v>
      </c>
      <c r="C1323" s="10" t="s">
        <v>894</v>
      </c>
      <c r="D1323" s="49" t="s">
        <v>1404</v>
      </c>
      <c r="E1323" s="104">
        <v>13046.32</v>
      </c>
      <c r="F1323" s="74">
        <v>2</v>
      </c>
      <c r="G1323" s="34"/>
      <c r="H1323" s="34"/>
      <c r="I1323" s="37"/>
      <c r="J1323" s="47"/>
      <c r="K1323" s="35"/>
    </row>
    <row r="1324" spans="1:11" x14ac:dyDescent="0.25">
      <c r="A1324" s="32">
        <v>44505</v>
      </c>
      <c r="B1324" s="32">
        <f t="shared" si="21"/>
        <v>44505</v>
      </c>
      <c r="C1324" s="10" t="s">
        <v>170</v>
      </c>
      <c r="D1324" s="28" t="s">
        <v>2499</v>
      </c>
      <c r="E1324" s="104">
        <v>13338</v>
      </c>
      <c r="F1324" s="74">
        <v>3800</v>
      </c>
      <c r="G1324" s="34"/>
      <c r="H1324" s="34"/>
      <c r="I1324" s="37"/>
      <c r="J1324" s="47"/>
      <c r="K1324" s="35"/>
    </row>
    <row r="1325" spans="1:11" x14ac:dyDescent="0.25">
      <c r="A1325" s="32">
        <v>44505</v>
      </c>
      <c r="B1325" s="32">
        <f t="shared" si="21"/>
        <v>44505</v>
      </c>
      <c r="C1325" s="10" t="s">
        <v>210</v>
      </c>
      <c r="D1325" s="49" t="s">
        <v>1358</v>
      </c>
      <c r="E1325" s="104">
        <v>13536.77</v>
      </c>
      <c r="F1325" s="74">
        <v>3359</v>
      </c>
      <c r="G1325" s="34"/>
      <c r="H1325" s="34"/>
      <c r="I1325" s="37"/>
      <c r="J1325" s="47"/>
      <c r="K1325" s="35"/>
    </row>
    <row r="1326" spans="1:11" x14ac:dyDescent="0.25">
      <c r="A1326" s="32">
        <v>44505</v>
      </c>
      <c r="B1326" s="32">
        <f t="shared" si="21"/>
        <v>44505</v>
      </c>
      <c r="C1326" s="10" t="s">
        <v>180</v>
      </c>
      <c r="D1326" s="49" t="s">
        <v>1337</v>
      </c>
      <c r="E1326" s="104">
        <v>16918.66</v>
      </c>
      <c r="F1326" s="74">
        <v>2902</v>
      </c>
      <c r="G1326" s="34"/>
      <c r="H1326" s="34"/>
      <c r="I1326" s="37"/>
      <c r="J1326" s="47"/>
      <c r="K1326" s="35"/>
    </row>
    <row r="1327" spans="1:11" x14ac:dyDescent="0.25">
      <c r="A1327" s="32">
        <v>44505</v>
      </c>
      <c r="B1327" s="32">
        <f t="shared" si="21"/>
        <v>44505</v>
      </c>
      <c r="C1327" s="10" t="s">
        <v>220</v>
      </c>
      <c r="D1327" s="49" t="s">
        <v>1363</v>
      </c>
      <c r="E1327" s="104">
        <v>18090</v>
      </c>
      <c r="F1327" s="74">
        <v>6</v>
      </c>
      <c r="G1327" s="34"/>
      <c r="H1327" s="34"/>
      <c r="I1327" s="37"/>
      <c r="J1327" s="47"/>
      <c r="K1327" s="35"/>
    </row>
    <row r="1328" spans="1:11" x14ac:dyDescent="0.25">
      <c r="A1328" s="32">
        <v>44602</v>
      </c>
      <c r="B1328" s="32">
        <f t="shared" si="21"/>
        <v>44602</v>
      </c>
      <c r="C1328" s="10" t="s">
        <v>153</v>
      </c>
      <c r="D1328" s="49" t="s">
        <v>1325</v>
      </c>
      <c r="E1328" s="104">
        <v>18248.04</v>
      </c>
      <c r="F1328" s="74">
        <v>586</v>
      </c>
      <c r="G1328" s="34"/>
      <c r="H1328" s="34"/>
      <c r="I1328" s="37"/>
      <c r="J1328" s="47"/>
      <c r="K1328" s="35"/>
    </row>
    <row r="1329" spans="1:11" x14ac:dyDescent="0.25">
      <c r="A1329" s="32">
        <v>44505</v>
      </c>
      <c r="B1329" s="32">
        <f t="shared" si="21"/>
        <v>44505</v>
      </c>
      <c r="C1329" s="10" t="s">
        <v>889</v>
      </c>
      <c r="D1329" s="49" t="s">
        <v>1399</v>
      </c>
      <c r="E1329" s="104">
        <v>19291.95</v>
      </c>
      <c r="F1329" s="74">
        <v>5</v>
      </c>
      <c r="G1329" s="34"/>
      <c r="H1329" s="34"/>
      <c r="I1329" s="37"/>
      <c r="J1329" s="47"/>
      <c r="K1329" s="35"/>
    </row>
    <row r="1330" spans="1:11" x14ac:dyDescent="0.25">
      <c r="A1330" s="32">
        <v>44505</v>
      </c>
      <c r="B1330" s="32">
        <f t="shared" si="21"/>
        <v>44505</v>
      </c>
      <c r="C1330" s="10" t="s">
        <v>893</v>
      </c>
      <c r="D1330" s="49" t="s">
        <v>1403</v>
      </c>
      <c r="E1330" s="104">
        <v>19569.48</v>
      </c>
      <c r="F1330" s="74">
        <v>3</v>
      </c>
      <c r="G1330" s="34"/>
      <c r="H1330" s="34"/>
      <c r="I1330" s="37"/>
      <c r="J1330" s="47"/>
      <c r="K1330" s="35"/>
    </row>
    <row r="1331" spans="1:11" x14ac:dyDescent="0.25">
      <c r="A1331" s="32">
        <v>44505</v>
      </c>
      <c r="B1331" s="32">
        <f t="shared" si="21"/>
        <v>44505</v>
      </c>
      <c r="C1331" s="10" t="s">
        <v>908</v>
      </c>
      <c r="D1331" s="49" t="s">
        <v>1408</v>
      </c>
      <c r="E1331" s="104">
        <v>21666.12</v>
      </c>
      <c r="F1331" s="74">
        <v>6</v>
      </c>
      <c r="G1331" s="34"/>
      <c r="H1331" s="34"/>
      <c r="I1331" s="37"/>
      <c r="J1331" s="47"/>
      <c r="K1331" s="35"/>
    </row>
    <row r="1332" spans="1:11" x14ac:dyDescent="0.25">
      <c r="A1332" s="32">
        <v>44505</v>
      </c>
      <c r="B1332" s="32">
        <f t="shared" si="21"/>
        <v>44505</v>
      </c>
      <c r="C1332" s="10" t="s">
        <v>200</v>
      </c>
      <c r="D1332" s="49" t="s">
        <v>1352</v>
      </c>
      <c r="E1332" s="104">
        <v>22908</v>
      </c>
      <c r="F1332" s="74">
        <v>92</v>
      </c>
      <c r="G1332" s="34"/>
      <c r="H1332" s="34"/>
      <c r="I1332" s="37"/>
      <c r="J1332" s="47"/>
      <c r="K1332" s="35"/>
    </row>
    <row r="1333" spans="1:11" x14ac:dyDescent="0.25">
      <c r="A1333" s="32">
        <v>44505</v>
      </c>
      <c r="B1333" s="32">
        <f t="shared" si="21"/>
        <v>44505</v>
      </c>
      <c r="C1333" s="10" t="s">
        <v>892</v>
      </c>
      <c r="D1333" s="49" t="s">
        <v>1402</v>
      </c>
      <c r="E1333" s="104">
        <v>23400</v>
      </c>
      <c r="F1333" s="74">
        <v>6</v>
      </c>
      <c r="G1333" s="34"/>
      <c r="H1333" s="34"/>
      <c r="I1333" s="37"/>
      <c r="J1333" s="47"/>
      <c r="K1333" s="35"/>
    </row>
    <row r="1334" spans="1:11" x14ac:dyDescent="0.25">
      <c r="A1334" s="32">
        <v>44505</v>
      </c>
      <c r="B1334" s="32">
        <f t="shared" si="21"/>
        <v>44505</v>
      </c>
      <c r="C1334" s="10" t="s">
        <v>125</v>
      </c>
      <c r="D1334" s="49" t="s">
        <v>1317</v>
      </c>
      <c r="E1334" s="104">
        <v>23500</v>
      </c>
      <c r="F1334" s="74">
        <v>50</v>
      </c>
      <c r="G1334" s="34"/>
      <c r="H1334" s="34"/>
      <c r="I1334" s="37"/>
      <c r="J1334" s="47"/>
      <c r="K1334" s="35"/>
    </row>
    <row r="1335" spans="1:11" x14ac:dyDescent="0.25">
      <c r="A1335" s="32">
        <v>44505</v>
      </c>
      <c r="B1335" s="32">
        <f t="shared" si="21"/>
        <v>44505</v>
      </c>
      <c r="C1335" s="10" t="s">
        <v>276</v>
      </c>
      <c r="D1335" s="49" t="s">
        <v>2207</v>
      </c>
      <c r="E1335" s="104">
        <v>24080</v>
      </c>
      <c r="F1335" s="74">
        <v>10</v>
      </c>
      <c r="G1335" s="34"/>
      <c r="H1335" s="34"/>
      <c r="I1335" s="37"/>
      <c r="J1335" s="47"/>
      <c r="K1335" s="35"/>
    </row>
    <row r="1336" spans="1:11" x14ac:dyDescent="0.25">
      <c r="A1336" s="32">
        <v>44505</v>
      </c>
      <c r="B1336" s="32">
        <f t="shared" si="21"/>
        <v>44505</v>
      </c>
      <c r="C1336" s="10" t="s">
        <v>909</v>
      </c>
      <c r="D1336" s="49" t="s">
        <v>1409</v>
      </c>
      <c r="E1336" s="104">
        <v>25277.14</v>
      </c>
      <c r="F1336" s="74">
        <v>7</v>
      </c>
      <c r="G1336" s="34"/>
      <c r="H1336" s="34"/>
      <c r="I1336" s="37"/>
      <c r="J1336" s="47"/>
      <c r="K1336" s="35"/>
    </row>
    <row r="1337" spans="1:11" x14ac:dyDescent="0.25">
      <c r="A1337" s="32">
        <v>44505</v>
      </c>
      <c r="B1337" s="32">
        <f t="shared" si="21"/>
        <v>44505</v>
      </c>
      <c r="C1337" s="10" t="s">
        <v>911</v>
      </c>
      <c r="D1337" s="49" t="s">
        <v>1411</v>
      </c>
      <c r="E1337" s="104">
        <v>25277.14</v>
      </c>
      <c r="F1337" s="74">
        <v>7</v>
      </c>
      <c r="G1337" s="34"/>
      <c r="H1337" s="34"/>
      <c r="I1337" s="37"/>
      <c r="J1337" s="47"/>
      <c r="K1337" s="35"/>
    </row>
    <row r="1338" spans="1:11" x14ac:dyDescent="0.25">
      <c r="A1338" s="32">
        <v>44505</v>
      </c>
      <c r="B1338" s="32">
        <f t="shared" si="21"/>
        <v>44505</v>
      </c>
      <c r="C1338" s="10" t="s">
        <v>910</v>
      </c>
      <c r="D1338" s="49" t="s">
        <v>1410</v>
      </c>
      <c r="E1338" s="104">
        <v>25533.200000000001</v>
      </c>
      <c r="F1338" s="74">
        <v>8</v>
      </c>
      <c r="G1338" s="34"/>
      <c r="H1338" s="34"/>
      <c r="I1338" s="37"/>
      <c r="J1338" s="47"/>
      <c r="K1338" s="35"/>
    </row>
    <row r="1339" spans="1:11" x14ac:dyDescent="0.25">
      <c r="A1339" s="32">
        <v>43809</v>
      </c>
      <c r="B1339" s="32">
        <f t="shared" si="21"/>
        <v>43809</v>
      </c>
      <c r="C1339" s="10" t="s">
        <v>135</v>
      </c>
      <c r="D1339" s="49" t="s">
        <v>1405</v>
      </c>
      <c r="E1339" s="104">
        <v>26092.639999999999</v>
      </c>
      <c r="F1339" s="74">
        <v>4</v>
      </c>
      <c r="G1339" s="34"/>
      <c r="H1339" s="34"/>
      <c r="I1339" s="37"/>
      <c r="J1339" s="47"/>
      <c r="K1339" s="35"/>
    </row>
    <row r="1340" spans="1:11" x14ac:dyDescent="0.25">
      <c r="A1340" s="32">
        <v>44505</v>
      </c>
      <c r="B1340" s="32">
        <f t="shared" si="21"/>
        <v>44505</v>
      </c>
      <c r="C1340" s="10" t="s">
        <v>899</v>
      </c>
      <c r="D1340" s="49" t="s">
        <v>2213</v>
      </c>
      <c r="E1340" s="104">
        <v>27561.02</v>
      </c>
      <c r="F1340" s="74">
        <v>2</v>
      </c>
      <c r="G1340" s="34"/>
      <c r="H1340" s="34"/>
      <c r="I1340" s="37"/>
      <c r="J1340" s="47"/>
      <c r="K1340" s="35"/>
    </row>
    <row r="1341" spans="1:11" x14ac:dyDescent="0.25">
      <c r="A1341" s="32">
        <v>44505</v>
      </c>
      <c r="B1341" s="32">
        <f t="shared" si="21"/>
        <v>44505</v>
      </c>
      <c r="C1341" s="10" t="s">
        <v>888</v>
      </c>
      <c r="D1341" s="49" t="s">
        <v>1398</v>
      </c>
      <c r="E1341" s="104">
        <v>30867.119999999999</v>
      </c>
      <c r="F1341" s="74">
        <v>8</v>
      </c>
      <c r="G1341" s="34"/>
      <c r="H1341" s="34"/>
      <c r="I1341" s="37"/>
      <c r="J1341" s="47"/>
      <c r="K1341" s="35"/>
    </row>
    <row r="1342" spans="1:11" x14ac:dyDescent="0.25">
      <c r="A1342" s="32">
        <v>44505</v>
      </c>
      <c r="B1342" s="32">
        <f t="shared" si="21"/>
        <v>44505</v>
      </c>
      <c r="C1342" s="10" t="s">
        <v>891</v>
      </c>
      <c r="D1342" s="49" t="s">
        <v>1401</v>
      </c>
      <c r="E1342" s="104">
        <v>30867.119999999999</v>
      </c>
      <c r="F1342" s="74">
        <v>8</v>
      </c>
      <c r="G1342" s="34"/>
      <c r="H1342" s="34"/>
      <c r="I1342" s="37"/>
      <c r="J1342" s="47"/>
      <c r="K1342" s="35"/>
    </row>
    <row r="1343" spans="1:11" x14ac:dyDescent="0.25">
      <c r="A1343" s="32">
        <v>44602</v>
      </c>
      <c r="B1343" s="32">
        <f t="shared" si="21"/>
        <v>44602</v>
      </c>
      <c r="C1343" s="10" t="s">
        <v>152</v>
      </c>
      <c r="D1343" s="49" t="s">
        <v>2498</v>
      </c>
      <c r="E1343" s="104">
        <v>33060</v>
      </c>
      <c r="F1343" s="74">
        <v>1140</v>
      </c>
      <c r="G1343" s="34"/>
      <c r="H1343" s="34"/>
      <c r="I1343" s="37"/>
      <c r="J1343" s="47"/>
      <c r="K1343" s="35"/>
    </row>
    <row r="1344" spans="1:11" x14ac:dyDescent="0.25">
      <c r="A1344" s="32">
        <v>44505</v>
      </c>
      <c r="B1344" s="32">
        <f t="shared" si="21"/>
        <v>44505</v>
      </c>
      <c r="C1344" s="10" t="s">
        <v>287</v>
      </c>
      <c r="D1344" s="49" t="s">
        <v>1392</v>
      </c>
      <c r="E1344" s="104">
        <v>36421.56</v>
      </c>
      <c r="F1344" s="74">
        <v>12</v>
      </c>
      <c r="G1344" s="34"/>
      <c r="H1344" s="34"/>
      <c r="I1344" s="37"/>
      <c r="J1344" s="47"/>
      <c r="K1344" s="35"/>
    </row>
    <row r="1345" spans="1:11" x14ac:dyDescent="0.25">
      <c r="A1345" s="32">
        <v>44505</v>
      </c>
      <c r="B1345" s="32">
        <f t="shared" si="21"/>
        <v>44505</v>
      </c>
      <c r="C1345" s="10" t="s">
        <v>132</v>
      </c>
      <c r="D1345" s="49" t="s">
        <v>1318</v>
      </c>
      <c r="E1345" s="104">
        <v>38400</v>
      </c>
      <c r="F1345" s="74">
        <v>48</v>
      </c>
      <c r="G1345" s="34"/>
      <c r="H1345" s="34"/>
      <c r="I1345" s="37"/>
      <c r="J1345" s="47"/>
      <c r="K1345" s="35"/>
    </row>
    <row r="1346" spans="1:11" x14ac:dyDescent="0.25">
      <c r="A1346" s="32">
        <v>44505</v>
      </c>
      <c r="B1346" s="32">
        <f t="shared" si="21"/>
        <v>44505</v>
      </c>
      <c r="C1346" s="10" t="s">
        <v>890</v>
      </c>
      <c r="D1346" s="49" t="s">
        <v>1400</v>
      </c>
      <c r="E1346" s="104">
        <v>38458.639999999999</v>
      </c>
      <c r="F1346" s="74">
        <v>11</v>
      </c>
      <c r="G1346" s="34"/>
      <c r="H1346" s="34"/>
      <c r="I1346" s="37"/>
      <c r="J1346" s="47"/>
      <c r="K1346" s="35"/>
    </row>
    <row r="1347" spans="1:11" x14ac:dyDescent="0.25">
      <c r="A1347" s="32">
        <v>44505</v>
      </c>
      <c r="B1347" s="32">
        <f t="shared" si="21"/>
        <v>44505</v>
      </c>
      <c r="C1347" s="10" t="s">
        <v>285</v>
      </c>
      <c r="D1347" s="49" t="s">
        <v>1390</v>
      </c>
      <c r="E1347" s="104">
        <v>39780</v>
      </c>
      <c r="F1347" s="74">
        <v>12</v>
      </c>
      <c r="G1347" s="34"/>
      <c r="H1347" s="34"/>
      <c r="I1347" s="37"/>
      <c r="J1347" s="47"/>
      <c r="K1347" s="35"/>
    </row>
    <row r="1348" spans="1:11" x14ac:dyDescent="0.25">
      <c r="A1348" s="32">
        <v>44505</v>
      </c>
      <c r="B1348" s="32">
        <f t="shared" si="21"/>
        <v>44505</v>
      </c>
      <c r="C1348" s="10" t="s">
        <v>883</v>
      </c>
      <c r="D1348" s="49" t="s">
        <v>1393</v>
      </c>
      <c r="E1348" s="104">
        <v>39780</v>
      </c>
      <c r="F1348" s="74">
        <v>12</v>
      </c>
      <c r="G1348" s="34"/>
      <c r="H1348" s="34"/>
      <c r="I1348" s="37"/>
      <c r="J1348" s="47"/>
      <c r="K1348" s="35"/>
    </row>
    <row r="1349" spans="1:11" x14ac:dyDescent="0.25">
      <c r="A1349" s="32">
        <v>44505</v>
      </c>
      <c r="B1349" s="32">
        <f t="shared" si="21"/>
        <v>44505</v>
      </c>
      <c r="C1349" s="10" t="s">
        <v>897</v>
      </c>
      <c r="D1349" s="49" t="s">
        <v>2211</v>
      </c>
      <c r="E1349" s="104">
        <v>40848.76</v>
      </c>
      <c r="F1349" s="74">
        <v>2</v>
      </c>
      <c r="G1349" s="34"/>
      <c r="H1349" s="34"/>
      <c r="I1349" s="37"/>
      <c r="J1349" s="47"/>
      <c r="K1349" s="35"/>
    </row>
    <row r="1350" spans="1:11" x14ac:dyDescent="0.25">
      <c r="A1350" s="32">
        <v>44505</v>
      </c>
      <c r="B1350" s="32">
        <f t="shared" si="21"/>
        <v>44505</v>
      </c>
      <c r="C1350" s="10" t="s">
        <v>900</v>
      </c>
      <c r="D1350" s="49" t="s">
        <v>2214</v>
      </c>
      <c r="E1350" s="104">
        <v>40848.76</v>
      </c>
      <c r="F1350" s="74">
        <v>2</v>
      </c>
      <c r="G1350" s="34"/>
      <c r="H1350" s="34"/>
      <c r="I1350" s="37"/>
      <c r="J1350" s="47"/>
      <c r="K1350" s="35"/>
    </row>
    <row r="1351" spans="1:11" x14ac:dyDescent="0.25">
      <c r="A1351" s="32">
        <v>43809</v>
      </c>
      <c r="B1351" s="32">
        <f t="shared" si="21"/>
        <v>43809</v>
      </c>
      <c r="C1351" s="10" t="s">
        <v>133</v>
      </c>
      <c r="D1351" s="49" t="s">
        <v>1319</v>
      </c>
      <c r="E1351" s="104">
        <v>41600</v>
      </c>
      <c r="F1351" s="74">
        <v>52</v>
      </c>
      <c r="G1351" s="34"/>
      <c r="H1351" s="34"/>
      <c r="I1351" s="37"/>
      <c r="J1351" s="47"/>
      <c r="K1351" s="35"/>
    </row>
    <row r="1352" spans="1:11" x14ac:dyDescent="0.25">
      <c r="A1352" s="32">
        <v>44505</v>
      </c>
      <c r="B1352" s="32">
        <f t="shared" si="21"/>
        <v>44505</v>
      </c>
      <c r="C1352" s="10" t="s">
        <v>886</v>
      </c>
      <c r="D1352" s="49" t="s">
        <v>1406</v>
      </c>
      <c r="E1352" s="104">
        <v>41661.840000000004</v>
      </c>
      <c r="F1352" s="74">
        <v>11</v>
      </c>
      <c r="G1352" s="34"/>
      <c r="H1352" s="34"/>
      <c r="I1352" s="37"/>
      <c r="J1352" s="47"/>
      <c r="K1352" s="35"/>
    </row>
    <row r="1353" spans="1:11" x14ac:dyDescent="0.25">
      <c r="A1353" s="32">
        <v>44505</v>
      </c>
      <c r="B1353" s="32">
        <f t="shared" si="21"/>
        <v>44505</v>
      </c>
      <c r="C1353" s="10" t="s">
        <v>275</v>
      </c>
      <c r="D1353" s="49" t="s">
        <v>1330</v>
      </c>
      <c r="E1353" s="104">
        <v>42925.82</v>
      </c>
      <c r="F1353" s="74">
        <v>161</v>
      </c>
      <c r="G1353" s="34"/>
      <c r="H1353" s="34"/>
      <c r="I1353" s="37"/>
      <c r="J1353" s="47"/>
      <c r="K1353" s="35"/>
    </row>
    <row r="1354" spans="1:11" x14ac:dyDescent="0.25">
      <c r="A1354" s="32">
        <v>44505</v>
      </c>
      <c r="B1354" s="32">
        <f t="shared" si="21"/>
        <v>44505</v>
      </c>
      <c r="C1354" s="10" t="s">
        <v>107</v>
      </c>
      <c r="D1354" s="49" t="s">
        <v>1305</v>
      </c>
      <c r="E1354" s="104">
        <v>43065</v>
      </c>
      <c r="F1354" s="74">
        <v>435</v>
      </c>
      <c r="G1354" s="34"/>
      <c r="H1354" s="34"/>
      <c r="I1354" s="37"/>
      <c r="J1354" s="47"/>
      <c r="K1354" s="35"/>
    </row>
    <row r="1355" spans="1:11" x14ac:dyDescent="0.25">
      <c r="A1355" s="32">
        <v>44505</v>
      </c>
      <c r="B1355" s="32">
        <f t="shared" si="21"/>
        <v>44505</v>
      </c>
      <c r="C1355" s="10" t="s">
        <v>204</v>
      </c>
      <c r="D1355" s="49" t="s">
        <v>1391</v>
      </c>
      <c r="E1355" s="104">
        <v>43095</v>
      </c>
      <c r="F1355" s="74">
        <v>13</v>
      </c>
      <c r="G1355" s="34"/>
      <c r="H1355" s="34"/>
      <c r="I1355" s="37"/>
      <c r="J1355" s="47"/>
      <c r="K1355" s="35"/>
    </row>
    <row r="1356" spans="1:11" x14ac:dyDescent="0.25">
      <c r="A1356" s="32">
        <v>44602</v>
      </c>
      <c r="B1356" s="32">
        <f t="shared" ref="B1356:B1369" si="22">+A1356</f>
        <v>44602</v>
      </c>
      <c r="C1356" s="10" t="s">
        <v>146</v>
      </c>
      <c r="D1356" s="49" t="s">
        <v>1396</v>
      </c>
      <c r="E1356" s="104">
        <v>45456.840000000004</v>
      </c>
      <c r="F1356" s="74">
        <v>9</v>
      </c>
      <c r="G1356" s="34"/>
      <c r="H1356" s="34"/>
      <c r="I1356" s="37"/>
      <c r="J1356" s="47"/>
      <c r="K1356" s="35"/>
    </row>
    <row r="1357" spans="1:11" x14ac:dyDescent="0.25">
      <c r="A1357" s="32">
        <v>44602</v>
      </c>
      <c r="B1357" s="32">
        <f t="shared" si="22"/>
        <v>44602</v>
      </c>
      <c r="C1357" s="10" t="s">
        <v>154</v>
      </c>
      <c r="D1357" s="49" t="s">
        <v>1326</v>
      </c>
      <c r="E1357" s="104">
        <v>47775</v>
      </c>
      <c r="F1357" s="74">
        <v>975</v>
      </c>
      <c r="G1357" s="34"/>
      <c r="H1357" s="34"/>
      <c r="I1357" s="37"/>
      <c r="J1357" s="47"/>
      <c r="K1357" s="35"/>
    </row>
    <row r="1358" spans="1:11" x14ac:dyDescent="0.25">
      <c r="A1358" s="32">
        <v>44505</v>
      </c>
      <c r="B1358" s="32">
        <f t="shared" si="22"/>
        <v>44505</v>
      </c>
      <c r="C1358" s="10" t="s">
        <v>108</v>
      </c>
      <c r="D1358" s="49" t="s">
        <v>1306</v>
      </c>
      <c r="E1358" s="104">
        <v>55470</v>
      </c>
      <c r="F1358" s="74">
        <v>430</v>
      </c>
      <c r="G1358" s="34"/>
      <c r="H1358" s="34"/>
      <c r="I1358" s="37"/>
      <c r="J1358" s="47"/>
      <c r="K1358" s="35"/>
    </row>
    <row r="1359" spans="1:11" x14ac:dyDescent="0.25">
      <c r="A1359" s="32">
        <v>44505</v>
      </c>
      <c r="B1359" s="32">
        <f t="shared" si="22"/>
        <v>44505</v>
      </c>
      <c r="C1359" s="10" t="s">
        <v>898</v>
      </c>
      <c r="D1359" s="49" t="s">
        <v>2212</v>
      </c>
      <c r="E1359" s="104">
        <v>61273.14</v>
      </c>
      <c r="F1359" s="74">
        <v>3</v>
      </c>
      <c r="G1359" s="34"/>
      <c r="H1359" s="34"/>
      <c r="I1359" s="37"/>
      <c r="J1359" s="47"/>
      <c r="K1359" s="35"/>
    </row>
    <row r="1360" spans="1:11" x14ac:dyDescent="0.25">
      <c r="A1360" s="32">
        <v>44505</v>
      </c>
      <c r="B1360" s="32">
        <f t="shared" si="22"/>
        <v>44505</v>
      </c>
      <c r="C1360" s="10" t="s">
        <v>273</v>
      </c>
      <c r="D1360" s="49" t="s">
        <v>1388</v>
      </c>
      <c r="E1360" s="104">
        <v>64621.853999999999</v>
      </c>
      <c r="F1360" s="74">
        <v>9</v>
      </c>
      <c r="G1360" s="34"/>
      <c r="H1360" s="34"/>
      <c r="I1360" s="37"/>
      <c r="J1360" s="47"/>
      <c r="K1360" s="35"/>
    </row>
    <row r="1361" spans="1:15" x14ac:dyDescent="0.25">
      <c r="A1361" s="32">
        <v>44505</v>
      </c>
      <c r="B1361" s="32">
        <f t="shared" si="22"/>
        <v>44505</v>
      </c>
      <c r="C1361" s="10" t="s">
        <v>906</v>
      </c>
      <c r="D1361" s="49" t="s">
        <v>2220</v>
      </c>
      <c r="E1361" s="104">
        <v>69630.44</v>
      </c>
      <c r="F1361" s="74">
        <v>11</v>
      </c>
      <c r="G1361" s="34"/>
      <c r="H1361" s="34"/>
      <c r="I1361" s="37"/>
      <c r="J1361" s="47"/>
      <c r="K1361" s="35"/>
    </row>
    <row r="1362" spans="1:15" ht="15" customHeight="1" x14ac:dyDescent="0.25">
      <c r="A1362" s="32">
        <v>44505</v>
      </c>
      <c r="B1362" s="32">
        <f t="shared" si="22"/>
        <v>44505</v>
      </c>
      <c r="C1362" s="10" t="s">
        <v>277</v>
      </c>
      <c r="D1362" s="49" t="s">
        <v>2208</v>
      </c>
      <c r="E1362" s="104">
        <v>69703.409999999989</v>
      </c>
      <c r="F1362" s="74">
        <v>7</v>
      </c>
      <c r="G1362" s="34"/>
      <c r="H1362" s="34"/>
      <c r="I1362" s="37"/>
      <c r="J1362" s="47"/>
      <c r="K1362" s="35"/>
    </row>
    <row r="1363" spans="1:15" x14ac:dyDescent="0.25">
      <c r="A1363" s="32">
        <v>44505</v>
      </c>
      <c r="B1363" s="32">
        <f t="shared" si="22"/>
        <v>44505</v>
      </c>
      <c r="C1363" s="10" t="s">
        <v>219</v>
      </c>
      <c r="D1363" s="49" t="s">
        <v>1362</v>
      </c>
      <c r="E1363" s="104">
        <v>79560</v>
      </c>
      <c r="F1363" s="74">
        <v>13</v>
      </c>
      <c r="G1363" s="34"/>
      <c r="H1363" s="34"/>
      <c r="I1363" s="37"/>
      <c r="J1363" s="47"/>
      <c r="K1363" s="35"/>
    </row>
    <row r="1364" spans="1:15" x14ac:dyDescent="0.25">
      <c r="A1364" s="32">
        <v>44505</v>
      </c>
      <c r="B1364" s="32">
        <f t="shared" si="22"/>
        <v>44505</v>
      </c>
      <c r="C1364" s="10" t="s">
        <v>905</v>
      </c>
      <c r="D1364" s="49" t="s">
        <v>2219</v>
      </c>
      <c r="E1364" s="104">
        <v>110593.26</v>
      </c>
      <c r="F1364" s="74">
        <v>9</v>
      </c>
    </row>
    <row r="1365" spans="1:15" s="1" customFormat="1" ht="20.25" customHeight="1" x14ac:dyDescent="0.25">
      <c r="A1365" s="32">
        <v>44505</v>
      </c>
      <c r="B1365" s="32">
        <f t="shared" si="22"/>
        <v>44505</v>
      </c>
      <c r="C1365" s="10" t="s">
        <v>907</v>
      </c>
      <c r="D1365" s="49" t="s">
        <v>1407</v>
      </c>
      <c r="E1365" s="104">
        <v>160522.07</v>
      </c>
      <c r="F1365" s="74">
        <v>19</v>
      </c>
      <c r="G1365" s="35"/>
      <c r="H1365" s="35"/>
      <c r="I1365" s="35"/>
      <c r="J1365" s="35"/>
      <c r="K1365" s="35"/>
      <c r="L1365" s="35"/>
      <c r="M1365" s="35"/>
      <c r="N1365" s="35"/>
      <c r="O1365" s="35"/>
    </row>
    <row r="1366" spans="1:15" s="1" customFormat="1" x14ac:dyDescent="0.25">
      <c r="A1366" s="32">
        <v>44505</v>
      </c>
      <c r="B1366" s="32">
        <f t="shared" si="22"/>
        <v>44505</v>
      </c>
      <c r="C1366" s="10" t="s">
        <v>902</v>
      </c>
      <c r="D1366" s="49" t="s">
        <v>2216</v>
      </c>
      <c r="E1366" s="104">
        <v>237288.16</v>
      </c>
      <c r="F1366" s="74">
        <v>16</v>
      </c>
      <c r="G1366" s="35"/>
      <c r="H1366" s="35"/>
      <c r="I1366" s="35"/>
      <c r="J1366" s="35"/>
      <c r="K1366" s="35"/>
      <c r="L1366" s="35"/>
      <c r="M1366" s="35"/>
      <c r="N1366" s="35"/>
      <c r="O1366" s="35"/>
    </row>
    <row r="1367" spans="1:15" s="1" customFormat="1" x14ac:dyDescent="0.25">
      <c r="A1367" s="32">
        <v>44505</v>
      </c>
      <c r="B1367" s="32">
        <f t="shared" si="22"/>
        <v>44505</v>
      </c>
      <c r="C1367" s="10" t="s">
        <v>903</v>
      </c>
      <c r="D1367" s="49" t="s">
        <v>2217</v>
      </c>
      <c r="E1367" s="104">
        <v>266949.18</v>
      </c>
      <c r="F1367" s="74">
        <v>18</v>
      </c>
      <c r="G1367" s="35"/>
      <c r="H1367" s="35"/>
      <c r="I1367" s="35"/>
      <c r="J1367" s="35"/>
      <c r="K1367" s="35"/>
      <c r="L1367" s="35"/>
      <c r="M1367" s="35"/>
      <c r="N1367" s="35"/>
      <c r="O1367" s="35"/>
    </row>
    <row r="1368" spans="1:15" s="1" customFormat="1" x14ac:dyDescent="0.25">
      <c r="A1368" s="32">
        <v>44505</v>
      </c>
      <c r="B1368" s="32">
        <f t="shared" si="22"/>
        <v>44505</v>
      </c>
      <c r="C1368" s="10" t="s">
        <v>904</v>
      </c>
      <c r="D1368" s="49" t="s">
        <v>2218</v>
      </c>
      <c r="E1368" s="104">
        <v>341101.73</v>
      </c>
      <c r="F1368" s="74">
        <v>23</v>
      </c>
      <c r="G1368" s="35"/>
      <c r="H1368" s="35"/>
      <c r="I1368" s="35"/>
      <c r="J1368" s="35"/>
      <c r="K1368" s="35"/>
      <c r="L1368" s="35"/>
      <c r="M1368" s="35"/>
      <c r="N1368" s="35"/>
      <c r="O1368" s="35"/>
    </row>
    <row r="1369" spans="1:15" s="1" customFormat="1" x14ac:dyDescent="0.25">
      <c r="A1369" s="61">
        <v>44505</v>
      </c>
      <c r="B1369" s="61">
        <f t="shared" si="22"/>
        <v>44505</v>
      </c>
      <c r="C1369" s="62" t="s">
        <v>172</v>
      </c>
      <c r="D1369" s="116" t="s">
        <v>1333</v>
      </c>
      <c r="E1369" s="120">
        <v>550878.66</v>
      </c>
      <c r="F1369" s="217">
        <v>4869</v>
      </c>
      <c r="G1369" s="35"/>
      <c r="H1369" s="35"/>
      <c r="I1369" s="35"/>
      <c r="J1369" s="35"/>
      <c r="K1369" s="35"/>
      <c r="L1369" s="35"/>
      <c r="M1369" s="35"/>
      <c r="N1369" s="35"/>
      <c r="O1369" s="35"/>
    </row>
    <row r="1370" spans="1:15" s="1" customFormat="1" ht="18.75" x14ac:dyDescent="0.25">
      <c r="A1370" s="70" t="s">
        <v>5</v>
      </c>
      <c r="B1370" s="70"/>
      <c r="C1370" s="70"/>
      <c r="D1370" s="118"/>
      <c r="E1370" s="121">
        <f>SUBTOTAL(109,Tabla10[Valor RD$])</f>
        <v>3641992.5304666669</v>
      </c>
      <c r="F1370" s="119"/>
      <c r="G1370" s="35"/>
      <c r="H1370" s="35"/>
      <c r="I1370" s="35"/>
      <c r="J1370" s="35"/>
      <c r="K1370" s="35"/>
      <c r="L1370" s="35"/>
      <c r="M1370" s="35"/>
      <c r="N1370" s="35"/>
      <c r="O1370" s="35"/>
    </row>
    <row r="1371" spans="1:15" s="1" customFormat="1" x14ac:dyDescent="0.25">
      <c r="A1371" s="6"/>
      <c r="B1371" s="6"/>
      <c r="C1371" s="9"/>
      <c r="E1371" s="22"/>
      <c r="F1371" s="5"/>
      <c r="G1371" s="35"/>
      <c r="H1371" s="35"/>
      <c r="I1371" s="35"/>
      <c r="J1371" s="35"/>
      <c r="K1371" s="35"/>
      <c r="L1371" s="35"/>
      <c r="M1371" s="35"/>
      <c r="N1371" s="35"/>
      <c r="O1371" s="35"/>
    </row>
    <row r="1372" spans="1:15" s="1" customFormat="1" x14ac:dyDescent="0.25">
      <c r="A1372" s="250" t="s">
        <v>49</v>
      </c>
      <c r="B1372" s="250"/>
      <c r="C1372" s="250"/>
      <c r="D1372" s="250"/>
      <c r="E1372" s="250"/>
      <c r="F1372" s="250"/>
      <c r="G1372" s="35"/>
      <c r="H1372" s="35"/>
      <c r="I1372" s="35"/>
      <c r="J1372" s="35"/>
      <c r="K1372" s="35"/>
      <c r="L1372" s="35"/>
      <c r="M1372" s="35"/>
      <c r="N1372" s="35"/>
      <c r="O1372" s="35"/>
    </row>
    <row r="1373" spans="1:15" s="1" customFormat="1" x14ac:dyDescent="0.25">
      <c r="A1373" s="251" t="s">
        <v>112</v>
      </c>
      <c r="B1373" s="251"/>
      <c r="C1373" s="251"/>
      <c r="D1373" s="251"/>
      <c r="E1373" s="251"/>
      <c r="F1373" s="251"/>
      <c r="G1373" s="35"/>
      <c r="H1373" s="35"/>
      <c r="I1373" s="35"/>
      <c r="J1373" s="35"/>
      <c r="K1373" s="35"/>
      <c r="L1373" s="35"/>
      <c r="M1373" s="35"/>
      <c r="N1373" s="35"/>
      <c r="O1373" s="35"/>
    </row>
    <row r="1374" spans="1:15" s="1" customFormat="1" x14ac:dyDescent="0.25">
      <c r="A1374" s="6"/>
      <c r="B1374" s="14" t="s">
        <v>325</v>
      </c>
      <c r="C1374" s="9"/>
      <c r="D1374" s="6"/>
      <c r="E1374" s="22"/>
      <c r="F1374" s="5"/>
      <c r="G1374" s="35"/>
      <c r="H1374" s="35"/>
      <c r="I1374" s="35"/>
      <c r="J1374" s="35"/>
      <c r="K1374" s="35"/>
      <c r="L1374" s="35"/>
      <c r="M1374" s="35"/>
      <c r="N1374" s="35"/>
      <c r="O1374" s="35"/>
    </row>
    <row r="1375" spans="1:15" s="1" customFormat="1" x14ac:dyDescent="0.25">
      <c r="A1375" s="6"/>
      <c r="B1375" s="6"/>
      <c r="C1375" s="9"/>
      <c r="D1375" s="6"/>
      <c r="E1375" s="22"/>
      <c r="F1375" s="5"/>
      <c r="G1375" s="35"/>
      <c r="H1375" s="35"/>
      <c r="I1375" s="35"/>
      <c r="J1375" s="35"/>
      <c r="K1375" s="35"/>
      <c r="L1375" s="35"/>
      <c r="M1375" s="35"/>
      <c r="N1375" s="35"/>
      <c r="O1375" s="35"/>
    </row>
    <row r="1376" spans="1:15" s="1" customFormat="1" x14ac:dyDescent="0.25">
      <c r="A1376" s="6"/>
      <c r="B1376" s="6"/>
      <c r="C1376" s="9"/>
      <c r="D1376" s="6"/>
      <c r="E1376" s="22"/>
      <c r="F1376" s="5"/>
      <c r="G1376" s="35"/>
      <c r="H1376" s="35"/>
      <c r="I1376" s="35"/>
      <c r="J1376" s="35"/>
      <c r="K1376" s="35"/>
      <c r="L1376" s="35"/>
      <c r="M1376" s="35"/>
      <c r="N1376" s="35"/>
      <c r="O1376" s="35"/>
    </row>
    <row r="1377" spans="1:15" s="1" customFormat="1" x14ac:dyDescent="0.25">
      <c r="A1377" s="6"/>
      <c r="B1377" s="6"/>
      <c r="C1377" s="9"/>
      <c r="D1377" s="6"/>
      <c r="E1377" s="22"/>
      <c r="F1377" s="5"/>
      <c r="G1377" s="35"/>
      <c r="H1377" s="35"/>
      <c r="I1377" s="35"/>
      <c r="J1377" s="35"/>
      <c r="K1377" s="35"/>
      <c r="L1377" s="35"/>
      <c r="M1377" s="35"/>
      <c r="N1377" s="35"/>
      <c r="O1377" s="35"/>
    </row>
    <row r="1378" spans="1:15" s="1" customFormat="1" x14ac:dyDescent="0.25">
      <c r="A1378" s="6"/>
      <c r="B1378" s="14" t="s">
        <v>326</v>
      </c>
      <c r="C1378" s="9"/>
      <c r="D1378" s="6"/>
      <c r="E1378" s="22"/>
      <c r="F1378" s="5"/>
      <c r="G1378" s="35"/>
      <c r="H1378" s="35"/>
      <c r="I1378" s="35"/>
      <c r="J1378" s="35"/>
      <c r="K1378" s="35"/>
      <c r="L1378" s="35"/>
      <c r="M1378" s="35"/>
      <c r="N1378" s="35"/>
      <c r="O1378" s="35"/>
    </row>
    <row r="1379" spans="1:15" s="1" customFormat="1" x14ac:dyDescent="0.25">
      <c r="A1379" s="6"/>
      <c r="B1379" s="6" t="s">
        <v>2758</v>
      </c>
      <c r="C1379" s="9"/>
      <c r="D1379" s="6"/>
      <c r="E1379" s="22"/>
      <c r="F1379" s="5"/>
      <c r="G1379" s="35"/>
      <c r="H1379" s="35"/>
      <c r="I1379" s="35"/>
      <c r="J1379" s="35"/>
      <c r="K1379" s="35"/>
      <c r="L1379" s="35"/>
      <c r="M1379" s="35"/>
      <c r="N1379" s="35"/>
      <c r="O1379" s="35"/>
    </row>
    <row r="1380" spans="1:15" s="1" customFormat="1" x14ac:dyDescent="0.25">
      <c r="A1380" s="6"/>
      <c r="B1380" s="14" t="s">
        <v>2759</v>
      </c>
      <c r="C1380" s="9"/>
      <c r="D1380" s="6"/>
      <c r="E1380" s="22"/>
      <c r="F1380" s="40"/>
      <c r="G1380" s="35"/>
      <c r="H1380" s="35"/>
      <c r="I1380" s="35"/>
      <c r="J1380" s="35"/>
      <c r="K1380" s="35"/>
      <c r="L1380" s="35"/>
      <c r="M1380" s="35"/>
      <c r="N1380" s="35"/>
      <c r="O1380" s="35"/>
    </row>
    <row r="1381" spans="1:15" x14ac:dyDescent="0.25">
      <c r="A1381" s="6"/>
      <c r="B1381" s="6"/>
      <c r="C1381" s="9"/>
      <c r="D1381" s="6"/>
      <c r="E1381" s="22"/>
      <c r="F1381" s="40"/>
    </row>
    <row r="1382" spans="1:15" x14ac:dyDescent="0.25">
      <c r="A1382" s="6"/>
      <c r="B1382" s="6"/>
      <c r="C1382" s="9"/>
      <c r="D1382" s="6"/>
      <c r="E1382" s="22"/>
      <c r="F1382" s="40"/>
    </row>
    <row r="1383" spans="1:15" x14ac:dyDescent="0.25">
      <c r="A1383" s="6"/>
      <c r="B1383" s="6"/>
      <c r="C1383" s="9"/>
      <c r="D1383" s="1"/>
      <c r="E1383" s="22"/>
      <c r="F1383" s="5"/>
    </row>
    <row r="1384" spans="1:15" x14ac:dyDescent="0.25">
      <c r="A1384" s="6"/>
      <c r="B1384" s="6"/>
      <c r="C1384" s="9"/>
      <c r="D1384" s="1"/>
      <c r="E1384" s="22"/>
      <c r="F1384" s="5"/>
    </row>
    <row r="1385" spans="1:15" x14ac:dyDescent="0.25">
      <c r="A1385" s="6"/>
      <c r="B1385" s="6"/>
      <c r="C1385" s="9"/>
      <c r="D1385" s="1"/>
      <c r="E1385" s="22"/>
      <c r="F1385" s="5"/>
    </row>
    <row r="1386" spans="1:15" x14ac:dyDescent="0.25">
      <c r="A1386" s="6"/>
      <c r="B1386" s="6"/>
      <c r="C1386" s="9"/>
      <c r="D1386" s="1"/>
      <c r="E1386" s="22"/>
      <c r="F1386" s="5"/>
    </row>
    <row r="1387" spans="1:15" x14ac:dyDescent="0.25">
      <c r="A1387" s="6"/>
      <c r="B1387" s="6"/>
      <c r="C1387" s="9"/>
      <c r="D1387" s="1"/>
      <c r="E1387" s="22"/>
      <c r="F1387" s="5"/>
    </row>
  </sheetData>
  <mergeCells count="12">
    <mergeCell ref="A1373:F1373"/>
    <mergeCell ref="A122:F122"/>
    <mergeCell ref="A391:F391"/>
    <mergeCell ref="A596:F596"/>
    <mergeCell ref="A876:F876"/>
    <mergeCell ref="A976:F976"/>
    <mergeCell ref="A1162:F1162"/>
    <mergeCell ref="A7:F7"/>
    <mergeCell ref="A8:F8"/>
    <mergeCell ref="A9:F9"/>
    <mergeCell ref="A11:F11"/>
    <mergeCell ref="A1372:F1372"/>
  </mergeCells>
  <phoneticPr fontId="10" type="noConversion"/>
  <printOptions horizontalCentered="1"/>
  <pageMargins left="0" right="0" top="0.35433070866141736" bottom="0.35433070866141736" header="0.31496062992125984" footer="0.31496062992125984"/>
  <pageSetup scale="66" fitToHeight="0" orientation="portrait" r:id="rId1"/>
  <rowBreaks count="19" manualBreakCount="19">
    <brk id="72" max="5" man="1"/>
    <brk id="143" max="5" man="1"/>
    <brk id="216" max="5" man="1"/>
    <brk id="289" max="5" man="1"/>
    <brk id="357" max="5" man="1"/>
    <brk id="430" max="16383" man="1"/>
    <brk id="503" max="16383" man="1"/>
    <brk id="576" max="16383" man="1"/>
    <brk id="649" max="16383" man="1"/>
    <brk id="719" max="16383" man="1"/>
    <brk id="792" max="16383" man="1"/>
    <brk id="865" max="16383" man="1"/>
    <brk id="938" max="16383" man="1"/>
    <brk id="1008" max="16383" man="1"/>
    <brk id="1074" max="16383" man="1"/>
    <brk id="1145" max="16383" man="1"/>
    <brk id="1218" max="16383" man="1"/>
    <brk id="1289" max="16383" man="1"/>
    <brk id="1359" max="16383" man="1"/>
  </rowBreaks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613"/>
  <sheetViews>
    <sheetView view="pageBreakPreview" topLeftCell="A21" zoomScale="60" zoomScaleNormal="70" workbookViewId="0">
      <selection activeCell="F19" sqref="F19"/>
    </sheetView>
  </sheetViews>
  <sheetFormatPr baseColWidth="10" defaultColWidth="11" defaultRowHeight="15.75" x14ac:dyDescent="0.25"/>
  <cols>
    <col min="1" max="1" width="23.85546875" style="24" customWidth="1"/>
    <col min="2" max="2" width="20.140625" style="24" customWidth="1"/>
    <col min="3" max="3" width="23" style="26" customWidth="1"/>
    <col min="4" max="4" width="52.42578125" style="24" bestFit="1" customWidth="1"/>
    <col min="5" max="5" width="23.7109375" style="25" bestFit="1" customWidth="1"/>
    <col min="6" max="6" width="14" style="24" customWidth="1"/>
    <col min="7" max="16384" width="11" style="24"/>
  </cols>
  <sheetData>
    <row r="1" spans="1:6" s="1" customFormat="1" x14ac:dyDescent="0.25">
      <c r="A1" s="6"/>
      <c r="B1" s="6"/>
      <c r="C1" s="9"/>
      <c r="E1" s="22"/>
      <c r="F1" s="14"/>
    </row>
    <row r="2" spans="1:6" s="1" customFormat="1" x14ac:dyDescent="0.25">
      <c r="A2" s="6"/>
      <c r="B2" s="6"/>
      <c r="C2" s="9"/>
      <c r="E2" s="22"/>
      <c r="F2" s="14"/>
    </row>
    <row r="3" spans="1:6" s="1" customFormat="1" x14ac:dyDescent="0.25">
      <c r="A3" s="6"/>
      <c r="B3" s="6"/>
      <c r="C3" s="9"/>
      <c r="E3" s="22"/>
      <c r="F3" s="14"/>
    </row>
    <row r="4" spans="1:6" s="1" customFormat="1" x14ac:dyDescent="0.25">
      <c r="A4" s="6"/>
      <c r="B4" s="6"/>
      <c r="C4" s="9"/>
      <c r="E4" s="22"/>
      <c r="F4" s="14"/>
    </row>
    <row r="5" spans="1:6" s="1" customFormat="1" x14ac:dyDescent="0.25">
      <c r="A5" s="6"/>
      <c r="B5" s="6"/>
      <c r="C5" s="9"/>
      <c r="E5" s="22"/>
      <c r="F5" s="14"/>
    </row>
    <row r="6" spans="1:6" s="1" customFormat="1" x14ac:dyDescent="0.25">
      <c r="A6" s="6"/>
      <c r="B6" s="6"/>
      <c r="C6" s="9"/>
      <c r="E6" s="22"/>
      <c r="F6" s="14"/>
    </row>
    <row r="7" spans="1:6" s="20" customFormat="1" ht="18.75" x14ac:dyDescent="0.25">
      <c r="A7" s="253" t="s">
        <v>3</v>
      </c>
      <c r="B7" s="253"/>
      <c r="C7" s="253"/>
      <c r="D7" s="253"/>
      <c r="E7" s="253"/>
      <c r="F7" s="253"/>
    </row>
    <row r="8" spans="1:6" s="21" customFormat="1" ht="17.25" x14ac:dyDescent="0.25">
      <c r="A8" s="253" t="s">
        <v>4</v>
      </c>
      <c r="B8" s="253"/>
      <c r="C8" s="253"/>
      <c r="D8" s="253"/>
      <c r="E8" s="253"/>
      <c r="F8" s="253"/>
    </row>
    <row r="9" spans="1:6" s="23" customFormat="1" ht="17.25" x14ac:dyDescent="0.25">
      <c r="A9" s="253" t="s">
        <v>2762</v>
      </c>
      <c r="B9" s="253"/>
      <c r="C9" s="253"/>
      <c r="D9" s="253"/>
      <c r="E9" s="253"/>
      <c r="F9" s="253"/>
    </row>
    <row r="10" spans="1:6" s="2" customFormat="1" x14ac:dyDescent="0.25">
      <c r="A10" s="1"/>
      <c r="B10" s="1"/>
      <c r="C10" s="8"/>
      <c r="D10" s="45" t="s">
        <v>1464</v>
      </c>
      <c r="E10" s="46">
        <v>45583</v>
      </c>
      <c r="F10" s="30"/>
    </row>
    <row r="11" spans="1:6" s="2" customFormat="1" x14ac:dyDescent="0.25">
      <c r="A11" s="254" t="s">
        <v>1414</v>
      </c>
      <c r="B11" s="254"/>
      <c r="C11" s="254"/>
      <c r="D11" s="254"/>
      <c r="E11" s="254"/>
      <c r="F11" s="254"/>
    </row>
    <row r="12" spans="1:6" s="2" customFormat="1" x14ac:dyDescent="0.25">
      <c r="A12" s="56" t="s">
        <v>51</v>
      </c>
      <c r="B12" s="56" t="s">
        <v>52</v>
      </c>
      <c r="C12" s="57" t="s">
        <v>53</v>
      </c>
      <c r="D12" s="58" t="s">
        <v>0</v>
      </c>
      <c r="E12" s="59" t="s">
        <v>1</v>
      </c>
      <c r="F12" s="60" t="s">
        <v>2</v>
      </c>
    </row>
    <row r="13" spans="1:6" x14ac:dyDescent="0.25">
      <c r="A13" s="29">
        <v>43811</v>
      </c>
      <c r="B13" s="29">
        <v>43811</v>
      </c>
      <c r="C13" s="27" t="s">
        <v>62</v>
      </c>
      <c r="D13" s="191" t="s">
        <v>1640</v>
      </c>
      <c r="E13" s="122">
        <v>3.3039999999999998</v>
      </c>
      <c r="F13" s="105">
        <v>1</v>
      </c>
    </row>
    <row r="14" spans="1:6" x14ac:dyDescent="0.25">
      <c r="A14" s="29">
        <v>43811</v>
      </c>
      <c r="B14" s="29">
        <v>43811</v>
      </c>
      <c r="C14" s="27" t="s">
        <v>67</v>
      </c>
      <c r="D14" s="191" t="s">
        <v>586</v>
      </c>
      <c r="E14" s="122">
        <v>318.60000000000002</v>
      </c>
      <c r="F14" s="105">
        <v>1</v>
      </c>
    </row>
    <row r="15" spans="1:6" x14ac:dyDescent="0.25">
      <c r="A15" s="29">
        <v>43811</v>
      </c>
      <c r="B15" s="29">
        <v>43811</v>
      </c>
      <c r="C15" s="27" t="s">
        <v>72</v>
      </c>
      <c r="D15" s="191" t="s">
        <v>589</v>
      </c>
      <c r="E15" s="122">
        <v>340</v>
      </c>
      <c r="F15" s="105">
        <v>1</v>
      </c>
    </row>
    <row r="16" spans="1:6" x14ac:dyDescent="0.25">
      <c r="A16" s="29">
        <v>43811</v>
      </c>
      <c r="B16" s="29">
        <v>43811</v>
      </c>
      <c r="C16" s="27" t="s">
        <v>91</v>
      </c>
      <c r="D16" s="191" t="s">
        <v>605</v>
      </c>
      <c r="E16" s="122">
        <v>40.497599999999998</v>
      </c>
      <c r="F16" s="105">
        <v>1</v>
      </c>
    </row>
    <row r="17" spans="1:6" x14ac:dyDescent="0.25">
      <c r="A17" s="29">
        <v>43811</v>
      </c>
      <c r="B17" s="29">
        <v>43811</v>
      </c>
      <c r="C17" s="27" t="s">
        <v>116</v>
      </c>
      <c r="D17" s="191" t="s">
        <v>628</v>
      </c>
      <c r="E17" s="122">
        <v>126.0004</v>
      </c>
      <c r="F17" s="105">
        <v>1</v>
      </c>
    </row>
    <row r="18" spans="1:6" x14ac:dyDescent="0.25">
      <c r="A18" s="29">
        <v>43811</v>
      </c>
      <c r="B18" s="29">
        <v>43811</v>
      </c>
      <c r="C18" s="27" t="s">
        <v>124</v>
      </c>
      <c r="D18" s="191" t="s">
        <v>634</v>
      </c>
      <c r="E18" s="122">
        <v>126.0004</v>
      </c>
      <c r="F18" s="105">
        <v>1</v>
      </c>
    </row>
    <row r="19" spans="1:6" x14ac:dyDescent="0.25">
      <c r="A19" s="29">
        <v>43811</v>
      </c>
      <c r="B19" s="29">
        <v>43811</v>
      </c>
      <c r="C19" s="27" t="s">
        <v>138</v>
      </c>
      <c r="D19" s="191" t="s">
        <v>647</v>
      </c>
      <c r="E19" s="122">
        <v>21.004000000000001</v>
      </c>
      <c r="F19" s="105">
        <v>1</v>
      </c>
    </row>
    <row r="20" spans="1:6" x14ac:dyDescent="0.25">
      <c r="A20" s="29">
        <v>43811</v>
      </c>
      <c r="B20" s="29">
        <v>43811</v>
      </c>
      <c r="C20" s="27" t="s">
        <v>58</v>
      </c>
      <c r="D20" s="191" t="s">
        <v>580</v>
      </c>
      <c r="E20" s="122">
        <v>144.92759999999998</v>
      </c>
      <c r="F20" s="105">
        <v>2</v>
      </c>
    </row>
    <row r="21" spans="1:6" x14ac:dyDescent="0.25">
      <c r="A21" s="29">
        <v>43811</v>
      </c>
      <c r="B21" s="29">
        <v>43811</v>
      </c>
      <c r="C21" s="27" t="s">
        <v>68</v>
      </c>
      <c r="D21" s="191" t="s">
        <v>586</v>
      </c>
      <c r="E21" s="122">
        <v>790.6</v>
      </c>
      <c r="F21" s="105">
        <v>2</v>
      </c>
    </row>
    <row r="22" spans="1:6" x14ac:dyDescent="0.25">
      <c r="A22" s="29">
        <v>43811</v>
      </c>
      <c r="B22" s="29">
        <v>43811</v>
      </c>
      <c r="C22" s="27" t="s">
        <v>88</v>
      </c>
      <c r="D22" s="191" t="s">
        <v>1668</v>
      </c>
      <c r="E22" s="122">
        <v>8300.0020000000004</v>
      </c>
      <c r="F22" s="105">
        <v>2</v>
      </c>
    </row>
    <row r="23" spans="1:6" x14ac:dyDescent="0.25">
      <c r="A23" s="29">
        <v>43811</v>
      </c>
      <c r="B23" s="29">
        <v>43811</v>
      </c>
      <c r="C23" s="27" t="s">
        <v>89</v>
      </c>
      <c r="D23" s="191" t="s">
        <v>603</v>
      </c>
      <c r="E23" s="122">
        <v>319.44960000000003</v>
      </c>
      <c r="F23" s="105">
        <v>2</v>
      </c>
    </row>
    <row r="24" spans="1:6" x14ac:dyDescent="0.25">
      <c r="A24" s="29">
        <v>43811</v>
      </c>
      <c r="B24" s="29">
        <v>43811</v>
      </c>
      <c r="C24" s="27" t="s">
        <v>94</v>
      </c>
      <c r="D24" s="191" t="s">
        <v>608</v>
      </c>
      <c r="E24" s="122">
        <v>77.006799999999998</v>
      </c>
      <c r="F24" s="105">
        <v>2</v>
      </c>
    </row>
    <row r="25" spans="1:6" x14ac:dyDescent="0.25">
      <c r="A25" s="29">
        <v>43811</v>
      </c>
      <c r="B25" s="29">
        <v>43811</v>
      </c>
      <c r="C25" s="27" t="s">
        <v>98</v>
      </c>
      <c r="D25" s="191" t="s">
        <v>613</v>
      </c>
      <c r="E25" s="122">
        <v>142.00120000000001</v>
      </c>
      <c r="F25" s="105">
        <v>2</v>
      </c>
    </row>
    <row r="26" spans="1:6" x14ac:dyDescent="0.25">
      <c r="A26" s="29">
        <v>43811</v>
      </c>
      <c r="B26" s="29">
        <v>43811</v>
      </c>
      <c r="C26" s="27" t="s">
        <v>105</v>
      </c>
      <c r="D26" s="191" t="s">
        <v>618</v>
      </c>
      <c r="E26" s="122">
        <v>1794.0011999999999</v>
      </c>
      <c r="F26" s="105">
        <v>2</v>
      </c>
    </row>
    <row r="27" spans="1:6" x14ac:dyDescent="0.25">
      <c r="A27" s="29">
        <v>43811</v>
      </c>
      <c r="B27" s="29">
        <v>43811</v>
      </c>
      <c r="C27" s="27" t="s">
        <v>122</v>
      </c>
      <c r="D27" s="191" t="s">
        <v>632</v>
      </c>
      <c r="E27" s="122">
        <v>1628.4</v>
      </c>
      <c r="F27" s="105">
        <v>2</v>
      </c>
    </row>
    <row r="28" spans="1:6" x14ac:dyDescent="0.25">
      <c r="A28" s="29">
        <v>43811</v>
      </c>
      <c r="B28" s="29">
        <v>43811</v>
      </c>
      <c r="C28" s="27" t="s">
        <v>123</v>
      </c>
      <c r="D28" s="191" t="s">
        <v>633</v>
      </c>
      <c r="E28" s="122">
        <v>2478</v>
      </c>
      <c r="F28" s="105">
        <v>2</v>
      </c>
    </row>
    <row r="29" spans="1:6" x14ac:dyDescent="0.25">
      <c r="A29" s="29">
        <v>43811</v>
      </c>
      <c r="B29" s="29">
        <v>43811</v>
      </c>
      <c r="C29" s="27" t="s">
        <v>90</v>
      </c>
      <c r="D29" s="191" t="s">
        <v>604</v>
      </c>
      <c r="E29" s="122">
        <v>121.49279999999999</v>
      </c>
      <c r="F29" s="105">
        <v>3</v>
      </c>
    </row>
    <row r="30" spans="1:6" x14ac:dyDescent="0.25">
      <c r="A30" s="29">
        <v>43811</v>
      </c>
      <c r="B30" s="29">
        <v>43811</v>
      </c>
      <c r="C30" s="27" t="s">
        <v>113</v>
      </c>
      <c r="D30" s="191" t="s">
        <v>625</v>
      </c>
      <c r="E30" s="122">
        <v>3363</v>
      </c>
      <c r="F30" s="105">
        <v>3</v>
      </c>
    </row>
    <row r="31" spans="1:6" x14ac:dyDescent="0.25">
      <c r="A31" s="29">
        <v>43811</v>
      </c>
      <c r="B31" s="29">
        <v>43811</v>
      </c>
      <c r="C31" s="27" t="s">
        <v>128</v>
      </c>
      <c r="D31" s="191" t="s">
        <v>638</v>
      </c>
      <c r="E31" s="122">
        <v>1026.5999999999999</v>
      </c>
      <c r="F31" s="105">
        <v>3</v>
      </c>
    </row>
    <row r="32" spans="1:6" x14ac:dyDescent="0.25">
      <c r="A32" s="29">
        <v>43811</v>
      </c>
      <c r="B32" s="29">
        <v>43811</v>
      </c>
      <c r="C32" s="27" t="s">
        <v>107</v>
      </c>
      <c r="D32" s="191" t="s">
        <v>620</v>
      </c>
      <c r="E32" s="122">
        <v>363.01519999999999</v>
      </c>
      <c r="F32" s="105">
        <v>4</v>
      </c>
    </row>
    <row r="33" spans="1:6" x14ac:dyDescent="0.25">
      <c r="A33" s="29">
        <v>43811</v>
      </c>
      <c r="B33" s="29">
        <v>43811</v>
      </c>
      <c r="C33" s="27" t="s">
        <v>137</v>
      </c>
      <c r="D33" s="191" t="s">
        <v>647</v>
      </c>
      <c r="E33" s="122">
        <v>148.01920000000001</v>
      </c>
      <c r="F33" s="105">
        <v>4</v>
      </c>
    </row>
    <row r="34" spans="1:6" x14ac:dyDescent="0.25">
      <c r="A34" s="29">
        <v>43811</v>
      </c>
      <c r="B34" s="29">
        <v>43811</v>
      </c>
      <c r="C34" s="27" t="s">
        <v>73</v>
      </c>
      <c r="D34" s="191" t="s">
        <v>590</v>
      </c>
      <c r="E34" s="122">
        <v>1925</v>
      </c>
      <c r="F34" s="105">
        <v>5</v>
      </c>
    </row>
    <row r="35" spans="1:6" x14ac:dyDescent="0.25">
      <c r="A35" s="29">
        <v>43811</v>
      </c>
      <c r="B35" s="29">
        <v>43811</v>
      </c>
      <c r="C35" s="27" t="s">
        <v>85</v>
      </c>
      <c r="D35" s="191" t="s">
        <v>600</v>
      </c>
      <c r="E35" s="122">
        <v>407.51299999999992</v>
      </c>
      <c r="F35" s="105">
        <v>5</v>
      </c>
    </row>
    <row r="36" spans="1:6" x14ac:dyDescent="0.25">
      <c r="A36" s="29">
        <v>43811</v>
      </c>
      <c r="B36" s="29">
        <v>43811</v>
      </c>
      <c r="C36" s="27" t="s">
        <v>92</v>
      </c>
      <c r="D36" s="191" t="s">
        <v>606</v>
      </c>
      <c r="E36" s="122">
        <v>5450.0070000000005</v>
      </c>
      <c r="F36" s="105">
        <v>5</v>
      </c>
    </row>
    <row r="37" spans="1:6" x14ac:dyDescent="0.25">
      <c r="A37" s="29">
        <v>43811</v>
      </c>
      <c r="B37" s="29">
        <v>43811</v>
      </c>
      <c r="C37" s="27" t="s">
        <v>111</v>
      </c>
      <c r="D37" s="191" t="s">
        <v>624</v>
      </c>
      <c r="E37" s="122">
        <v>74.989000000000004</v>
      </c>
      <c r="F37" s="105">
        <v>5</v>
      </c>
    </row>
    <row r="38" spans="1:6" x14ac:dyDescent="0.25">
      <c r="A38" s="29">
        <v>43811</v>
      </c>
      <c r="B38" s="29">
        <v>43811</v>
      </c>
      <c r="C38" s="27" t="s">
        <v>117</v>
      </c>
      <c r="D38" s="191" t="s">
        <v>629</v>
      </c>
      <c r="E38" s="122">
        <v>5914.9859999999999</v>
      </c>
      <c r="F38" s="105">
        <v>5</v>
      </c>
    </row>
    <row r="39" spans="1:6" x14ac:dyDescent="0.25">
      <c r="A39" s="29">
        <v>43811</v>
      </c>
      <c r="B39" s="29">
        <v>43811</v>
      </c>
      <c r="C39" s="27" t="s">
        <v>125</v>
      </c>
      <c r="D39" s="191" t="s">
        <v>635</v>
      </c>
      <c r="E39" s="122">
        <v>994.97599999999989</v>
      </c>
      <c r="F39" s="105">
        <v>5</v>
      </c>
    </row>
    <row r="40" spans="1:6" x14ac:dyDescent="0.25">
      <c r="A40" s="29">
        <v>43811</v>
      </c>
      <c r="B40" s="29">
        <v>43811</v>
      </c>
      <c r="C40" s="27" t="s">
        <v>127</v>
      </c>
      <c r="D40" s="191" t="s">
        <v>637</v>
      </c>
      <c r="E40" s="122">
        <v>979.99</v>
      </c>
      <c r="F40" s="105">
        <v>5</v>
      </c>
    </row>
    <row r="41" spans="1:6" x14ac:dyDescent="0.25">
      <c r="A41" s="29">
        <v>43811</v>
      </c>
      <c r="B41" s="29">
        <v>43811</v>
      </c>
      <c r="C41" s="27" t="s">
        <v>130</v>
      </c>
      <c r="D41" s="191" t="s">
        <v>640</v>
      </c>
      <c r="E41" s="122">
        <v>2950</v>
      </c>
      <c r="F41" s="105">
        <v>5</v>
      </c>
    </row>
    <row r="42" spans="1:6" x14ac:dyDescent="0.25">
      <c r="A42" s="29">
        <v>43811</v>
      </c>
      <c r="B42" s="29">
        <v>43811</v>
      </c>
      <c r="C42" s="27" t="s">
        <v>59</v>
      </c>
      <c r="D42" s="191" t="s">
        <v>581</v>
      </c>
      <c r="E42" s="122">
        <v>608.88</v>
      </c>
      <c r="F42" s="105">
        <v>6</v>
      </c>
    </row>
    <row r="43" spans="1:6" x14ac:dyDescent="0.25">
      <c r="A43" s="29">
        <v>43811</v>
      </c>
      <c r="B43" s="29">
        <v>43811</v>
      </c>
      <c r="C43" s="27" t="s">
        <v>104</v>
      </c>
      <c r="D43" s="191" t="s">
        <v>617</v>
      </c>
      <c r="E43" s="122">
        <v>9389.9915999999994</v>
      </c>
      <c r="F43" s="105">
        <v>6</v>
      </c>
    </row>
    <row r="44" spans="1:6" x14ac:dyDescent="0.25">
      <c r="A44" s="29">
        <v>43811</v>
      </c>
      <c r="B44" s="29">
        <v>43811</v>
      </c>
      <c r="C44" s="27" t="s">
        <v>108</v>
      </c>
      <c r="D44" s="191" t="s">
        <v>621</v>
      </c>
      <c r="E44" s="122">
        <v>1404.0347999999999</v>
      </c>
      <c r="F44" s="105">
        <v>6</v>
      </c>
    </row>
    <row r="45" spans="1:6" x14ac:dyDescent="0.25">
      <c r="A45" s="29">
        <v>43811</v>
      </c>
      <c r="B45" s="29">
        <v>43811</v>
      </c>
      <c r="C45" s="27" t="s">
        <v>110</v>
      </c>
      <c r="D45" s="191" t="s">
        <v>623</v>
      </c>
      <c r="E45" s="122">
        <v>7788</v>
      </c>
      <c r="F45" s="105">
        <v>6</v>
      </c>
    </row>
    <row r="46" spans="1:6" x14ac:dyDescent="0.25">
      <c r="A46" s="29">
        <v>43811</v>
      </c>
      <c r="B46" s="29">
        <v>43811</v>
      </c>
      <c r="C46" s="27" t="s">
        <v>139</v>
      </c>
      <c r="D46" s="191" t="s">
        <v>647</v>
      </c>
      <c r="E46" s="122">
        <v>324.5</v>
      </c>
      <c r="F46" s="105">
        <v>6</v>
      </c>
    </row>
    <row r="47" spans="1:6" x14ac:dyDescent="0.25">
      <c r="A47" s="29">
        <v>43811</v>
      </c>
      <c r="B47" s="29">
        <v>43811</v>
      </c>
      <c r="C47" s="27" t="s">
        <v>61</v>
      </c>
      <c r="D47" s="191" t="s">
        <v>582</v>
      </c>
      <c r="E47" s="122">
        <v>101.51539999999999</v>
      </c>
      <c r="F47" s="105">
        <v>7</v>
      </c>
    </row>
    <row r="48" spans="1:6" x14ac:dyDescent="0.25">
      <c r="A48" s="29">
        <v>43811</v>
      </c>
      <c r="B48" s="29">
        <v>43811</v>
      </c>
      <c r="C48" s="27" t="s">
        <v>101</v>
      </c>
      <c r="D48" s="191" t="s">
        <v>615</v>
      </c>
      <c r="E48" s="122">
        <v>1728.9831999999999</v>
      </c>
      <c r="F48" s="105">
        <v>7</v>
      </c>
    </row>
    <row r="49" spans="1:6" x14ac:dyDescent="0.25">
      <c r="A49" s="29">
        <v>43811</v>
      </c>
      <c r="B49" s="29">
        <v>43811</v>
      </c>
      <c r="C49" s="27" t="s">
        <v>60</v>
      </c>
      <c r="D49" s="191" t="s">
        <v>1430</v>
      </c>
      <c r="E49" s="122">
        <v>116.01759999999999</v>
      </c>
      <c r="F49" s="105">
        <v>8</v>
      </c>
    </row>
    <row r="50" spans="1:6" x14ac:dyDescent="0.25">
      <c r="A50" s="29">
        <v>43811</v>
      </c>
      <c r="B50" s="29">
        <v>43811</v>
      </c>
      <c r="C50" s="27" t="s">
        <v>106</v>
      </c>
      <c r="D50" s="191" t="s">
        <v>619</v>
      </c>
      <c r="E50" s="122">
        <v>10384</v>
      </c>
      <c r="F50" s="105">
        <v>8</v>
      </c>
    </row>
    <row r="51" spans="1:6" x14ac:dyDescent="0.25">
      <c r="A51" s="29">
        <v>43811</v>
      </c>
      <c r="B51" s="29">
        <v>43811</v>
      </c>
      <c r="C51" s="27" t="s">
        <v>115</v>
      </c>
      <c r="D51" s="191" t="s">
        <v>627</v>
      </c>
      <c r="E51" s="122">
        <v>1008.0032</v>
      </c>
      <c r="F51" s="105">
        <v>8</v>
      </c>
    </row>
    <row r="52" spans="1:6" x14ac:dyDescent="0.25">
      <c r="A52" s="29">
        <v>43811</v>
      </c>
      <c r="B52" s="29">
        <v>43811</v>
      </c>
      <c r="C52" s="27" t="s">
        <v>76</v>
      </c>
      <c r="D52" s="191" t="s">
        <v>591</v>
      </c>
      <c r="E52" s="122">
        <v>2304.009</v>
      </c>
      <c r="F52" s="105">
        <v>9</v>
      </c>
    </row>
    <row r="53" spans="1:6" x14ac:dyDescent="0.25">
      <c r="A53" s="29">
        <v>43811</v>
      </c>
      <c r="B53" s="29">
        <v>43811</v>
      </c>
      <c r="C53" s="27" t="s">
        <v>114</v>
      </c>
      <c r="D53" s="191" t="s">
        <v>626</v>
      </c>
      <c r="E53" s="122">
        <v>653.44860000000006</v>
      </c>
      <c r="F53" s="105">
        <v>9</v>
      </c>
    </row>
    <row r="54" spans="1:6" x14ac:dyDescent="0.25">
      <c r="A54" s="29">
        <v>43811</v>
      </c>
      <c r="B54" s="29">
        <v>43811</v>
      </c>
      <c r="C54" s="27" t="s">
        <v>55</v>
      </c>
      <c r="D54" s="191" t="s">
        <v>579</v>
      </c>
      <c r="E54" s="122">
        <v>129.91800000000001</v>
      </c>
      <c r="F54" s="105">
        <v>10</v>
      </c>
    </row>
    <row r="55" spans="1:6" x14ac:dyDescent="0.25">
      <c r="A55" s="29">
        <v>43811</v>
      </c>
      <c r="B55" s="29">
        <v>43811</v>
      </c>
      <c r="C55" s="27" t="s">
        <v>77</v>
      </c>
      <c r="D55" s="191" t="s">
        <v>592</v>
      </c>
      <c r="E55" s="122">
        <v>2560.0099999999998</v>
      </c>
      <c r="F55" s="105">
        <v>10</v>
      </c>
    </row>
    <row r="56" spans="1:6" x14ac:dyDescent="0.25">
      <c r="A56" s="29">
        <v>43811</v>
      </c>
      <c r="B56" s="29">
        <v>43811</v>
      </c>
      <c r="C56" s="27" t="s">
        <v>78</v>
      </c>
      <c r="D56" s="191" t="s">
        <v>593</v>
      </c>
      <c r="E56" s="122">
        <v>2020.0419999999999</v>
      </c>
      <c r="F56" s="105">
        <v>10</v>
      </c>
    </row>
    <row r="57" spans="1:6" x14ac:dyDescent="0.25">
      <c r="A57" s="29">
        <v>43811</v>
      </c>
      <c r="B57" s="29">
        <v>43811</v>
      </c>
      <c r="C57" s="27" t="s">
        <v>80</v>
      </c>
      <c r="D57" s="191" t="s">
        <v>595</v>
      </c>
      <c r="E57" s="122">
        <v>2019.924</v>
      </c>
      <c r="F57" s="105">
        <v>10</v>
      </c>
    </row>
    <row r="58" spans="1:6" x14ac:dyDescent="0.25">
      <c r="A58" s="29">
        <v>43811</v>
      </c>
      <c r="B58" s="29">
        <v>43811</v>
      </c>
      <c r="C58" s="27" t="s">
        <v>81</v>
      </c>
      <c r="D58" s="191" t="s">
        <v>596</v>
      </c>
      <c r="E58" s="122">
        <v>2832</v>
      </c>
      <c r="F58" s="105">
        <v>10</v>
      </c>
    </row>
    <row r="59" spans="1:6" x14ac:dyDescent="0.25">
      <c r="A59" s="29">
        <v>43811</v>
      </c>
      <c r="B59" s="29">
        <v>43811</v>
      </c>
      <c r="C59" s="27" t="s">
        <v>82</v>
      </c>
      <c r="D59" s="191" t="s">
        <v>597</v>
      </c>
      <c r="E59" s="122">
        <v>2419.944</v>
      </c>
      <c r="F59" s="105">
        <v>10</v>
      </c>
    </row>
    <row r="60" spans="1:6" x14ac:dyDescent="0.25">
      <c r="A60" s="29">
        <v>43811</v>
      </c>
      <c r="B60" s="29">
        <v>43811</v>
      </c>
      <c r="C60" s="27" t="s">
        <v>83</v>
      </c>
      <c r="D60" s="191" t="s">
        <v>598</v>
      </c>
      <c r="E60" s="122">
        <v>2832</v>
      </c>
      <c r="F60" s="105">
        <v>10</v>
      </c>
    </row>
    <row r="61" spans="1:6" x14ac:dyDescent="0.25">
      <c r="A61" s="29">
        <v>43811</v>
      </c>
      <c r="B61" s="29">
        <v>43811</v>
      </c>
      <c r="C61" s="27" t="s">
        <v>97</v>
      </c>
      <c r="D61" s="191" t="s">
        <v>612</v>
      </c>
      <c r="E61" s="122">
        <v>1089.9659999999999</v>
      </c>
      <c r="F61" s="105">
        <v>10</v>
      </c>
    </row>
    <row r="62" spans="1:6" x14ac:dyDescent="0.25">
      <c r="A62" s="29">
        <v>43811</v>
      </c>
      <c r="B62" s="29">
        <v>43811</v>
      </c>
      <c r="C62" s="27" t="s">
        <v>118</v>
      </c>
      <c r="D62" s="191" t="s">
        <v>630</v>
      </c>
      <c r="E62" s="122">
        <v>20650</v>
      </c>
      <c r="F62" s="105">
        <v>10</v>
      </c>
    </row>
    <row r="63" spans="1:6" ht="31.5" x14ac:dyDescent="0.25">
      <c r="A63" s="29">
        <v>43811</v>
      </c>
      <c r="B63" s="29">
        <v>43811</v>
      </c>
      <c r="C63" s="27" t="s">
        <v>119</v>
      </c>
      <c r="D63" s="191" t="s">
        <v>631</v>
      </c>
      <c r="E63" s="122">
        <v>11505</v>
      </c>
      <c r="F63" s="105">
        <v>10</v>
      </c>
    </row>
    <row r="64" spans="1:6" x14ac:dyDescent="0.25">
      <c r="A64" s="29">
        <v>43811</v>
      </c>
      <c r="B64" s="29">
        <v>43811</v>
      </c>
      <c r="C64" s="27" t="s">
        <v>140</v>
      </c>
      <c r="D64" s="191" t="s">
        <v>648</v>
      </c>
      <c r="E64" s="122">
        <v>1495.06</v>
      </c>
      <c r="F64" s="105">
        <v>10</v>
      </c>
    </row>
    <row r="65" spans="1:6" x14ac:dyDescent="0.25">
      <c r="A65" s="29">
        <v>43811</v>
      </c>
      <c r="B65" s="29">
        <v>43811</v>
      </c>
      <c r="C65" s="27" t="s">
        <v>64</v>
      </c>
      <c r="D65" s="191" t="s">
        <v>583</v>
      </c>
      <c r="E65" s="122">
        <v>377.93039999999996</v>
      </c>
      <c r="F65" s="105">
        <v>12</v>
      </c>
    </row>
    <row r="66" spans="1:6" x14ac:dyDescent="0.25">
      <c r="A66" s="29">
        <v>43811</v>
      </c>
      <c r="B66" s="29">
        <v>43811</v>
      </c>
      <c r="C66" s="27" t="s">
        <v>65</v>
      </c>
      <c r="D66" s="191" t="s">
        <v>584</v>
      </c>
      <c r="E66" s="122">
        <v>43.046400000000006</v>
      </c>
      <c r="F66" s="105">
        <v>12</v>
      </c>
    </row>
    <row r="67" spans="1:6" x14ac:dyDescent="0.25">
      <c r="A67" s="29">
        <v>43811</v>
      </c>
      <c r="B67" s="29">
        <v>43811</v>
      </c>
      <c r="C67" s="27" t="s">
        <v>87</v>
      </c>
      <c r="D67" s="191" t="s">
        <v>602</v>
      </c>
      <c r="E67" s="122">
        <v>12980</v>
      </c>
      <c r="F67" s="105">
        <v>14</v>
      </c>
    </row>
    <row r="68" spans="1:6" x14ac:dyDescent="0.25">
      <c r="A68" s="29">
        <v>43811</v>
      </c>
      <c r="B68" s="29">
        <v>43811</v>
      </c>
      <c r="C68" s="27" t="s">
        <v>103</v>
      </c>
      <c r="D68" s="191" t="s">
        <v>1503</v>
      </c>
      <c r="E68" s="122">
        <v>13790.07</v>
      </c>
      <c r="F68" s="105">
        <v>14</v>
      </c>
    </row>
    <row r="69" spans="1:6" x14ac:dyDescent="0.25">
      <c r="A69" s="29">
        <v>43811</v>
      </c>
      <c r="B69" s="29">
        <v>43811</v>
      </c>
      <c r="C69" s="27" t="s">
        <v>109</v>
      </c>
      <c r="D69" s="191" t="s">
        <v>622</v>
      </c>
      <c r="E69" s="122">
        <v>10710.081199999999</v>
      </c>
      <c r="F69" s="105">
        <v>14</v>
      </c>
    </row>
    <row r="70" spans="1:6" x14ac:dyDescent="0.25">
      <c r="A70" s="29">
        <v>43811</v>
      </c>
      <c r="B70" s="29">
        <v>43811</v>
      </c>
      <c r="C70" s="27" t="s">
        <v>84</v>
      </c>
      <c r="D70" s="192" t="s">
        <v>599</v>
      </c>
      <c r="E70" s="122">
        <v>8673</v>
      </c>
      <c r="F70" s="105">
        <v>15</v>
      </c>
    </row>
    <row r="71" spans="1:6" x14ac:dyDescent="0.25">
      <c r="A71" s="29">
        <v>43811</v>
      </c>
      <c r="B71" s="29">
        <v>43811</v>
      </c>
      <c r="C71" s="27" t="s">
        <v>96</v>
      </c>
      <c r="D71" s="191" t="s">
        <v>611</v>
      </c>
      <c r="E71" s="122">
        <v>2294.982</v>
      </c>
      <c r="F71" s="105">
        <v>15</v>
      </c>
    </row>
    <row r="72" spans="1:6" x14ac:dyDescent="0.25">
      <c r="A72" s="29">
        <v>43811</v>
      </c>
      <c r="B72" s="29">
        <v>43811</v>
      </c>
      <c r="C72" s="27" t="s">
        <v>100</v>
      </c>
      <c r="D72" s="191" t="s">
        <v>614</v>
      </c>
      <c r="E72" s="122">
        <v>6903</v>
      </c>
      <c r="F72" s="105">
        <v>15</v>
      </c>
    </row>
    <row r="73" spans="1:6" x14ac:dyDescent="0.25">
      <c r="A73" s="29">
        <v>43811</v>
      </c>
      <c r="B73" s="29">
        <v>43811</v>
      </c>
      <c r="C73" s="27" t="s">
        <v>102</v>
      </c>
      <c r="D73" s="191" t="s">
        <v>616</v>
      </c>
      <c r="E73" s="122">
        <v>3704.9639999999995</v>
      </c>
      <c r="F73" s="105">
        <v>15</v>
      </c>
    </row>
    <row r="74" spans="1:6" x14ac:dyDescent="0.25">
      <c r="A74" s="29">
        <v>43811</v>
      </c>
      <c r="B74" s="29">
        <v>43811</v>
      </c>
      <c r="C74" s="27" t="s">
        <v>126</v>
      </c>
      <c r="D74" s="191" t="s">
        <v>636</v>
      </c>
      <c r="E74" s="122">
        <v>982.52700000000004</v>
      </c>
      <c r="F74" s="105">
        <v>15</v>
      </c>
    </row>
    <row r="75" spans="1:6" x14ac:dyDescent="0.25">
      <c r="A75" s="29">
        <v>43811</v>
      </c>
      <c r="B75" s="29">
        <v>43811</v>
      </c>
      <c r="C75" s="27" t="s">
        <v>132</v>
      </c>
      <c r="D75" s="191" t="s">
        <v>642</v>
      </c>
      <c r="E75" s="122">
        <v>796.5</v>
      </c>
      <c r="F75" s="105">
        <v>15</v>
      </c>
    </row>
    <row r="76" spans="1:6" x14ac:dyDescent="0.25">
      <c r="A76" s="29">
        <v>43811</v>
      </c>
      <c r="B76" s="29">
        <v>43811</v>
      </c>
      <c r="C76" s="27" t="s">
        <v>71</v>
      </c>
      <c r="D76" s="191" t="s">
        <v>1642</v>
      </c>
      <c r="E76" s="122">
        <v>6160</v>
      </c>
      <c r="F76" s="105">
        <v>16</v>
      </c>
    </row>
    <row r="77" spans="1:6" x14ac:dyDescent="0.25">
      <c r="A77" s="29">
        <v>43811</v>
      </c>
      <c r="B77" s="29">
        <v>43811</v>
      </c>
      <c r="C77" s="27" t="s">
        <v>79</v>
      </c>
      <c r="D77" s="191" t="s">
        <v>594</v>
      </c>
      <c r="E77" s="122">
        <v>4800.0039999999999</v>
      </c>
      <c r="F77" s="105">
        <v>20</v>
      </c>
    </row>
    <row r="78" spans="1:6" x14ac:dyDescent="0.25">
      <c r="A78" s="29">
        <v>43811</v>
      </c>
      <c r="B78" s="29">
        <v>43811</v>
      </c>
      <c r="C78" s="27" t="s">
        <v>95</v>
      </c>
      <c r="D78" s="191" t="s">
        <v>610</v>
      </c>
      <c r="E78" s="122">
        <v>2596</v>
      </c>
      <c r="F78" s="105">
        <v>20</v>
      </c>
    </row>
    <row r="79" spans="1:6" x14ac:dyDescent="0.25">
      <c r="A79" s="29">
        <v>43811</v>
      </c>
      <c r="B79" s="29">
        <v>43811</v>
      </c>
      <c r="C79" s="27" t="s">
        <v>99</v>
      </c>
      <c r="D79" s="191" t="s">
        <v>613</v>
      </c>
      <c r="E79" s="122">
        <v>1770</v>
      </c>
      <c r="F79" s="105">
        <v>20</v>
      </c>
    </row>
    <row r="80" spans="1:6" x14ac:dyDescent="0.25">
      <c r="A80" s="29">
        <v>43811</v>
      </c>
      <c r="B80" s="29">
        <v>43811</v>
      </c>
      <c r="C80" s="27" t="s">
        <v>57</v>
      </c>
      <c r="D80" s="191" t="s">
        <v>579</v>
      </c>
      <c r="E80" s="122">
        <v>346.92</v>
      </c>
      <c r="F80" s="105">
        <v>21</v>
      </c>
    </row>
    <row r="81" spans="1:6" x14ac:dyDescent="0.25">
      <c r="A81" s="29">
        <v>43811</v>
      </c>
      <c r="B81" s="29">
        <v>43811</v>
      </c>
      <c r="C81" s="27" t="s">
        <v>131</v>
      </c>
      <c r="D81" s="191" t="s">
        <v>641</v>
      </c>
      <c r="E81" s="122">
        <v>10289.895</v>
      </c>
      <c r="F81" s="105">
        <v>21</v>
      </c>
    </row>
    <row r="82" spans="1:6" x14ac:dyDescent="0.25">
      <c r="A82" s="29">
        <v>43811</v>
      </c>
      <c r="B82" s="29">
        <v>43811</v>
      </c>
      <c r="C82" s="27" t="s">
        <v>129</v>
      </c>
      <c r="D82" s="191" t="s">
        <v>639</v>
      </c>
      <c r="E82" s="122">
        <v>1189.44</v>
      </c>
      <c r="F82" s="105">
        <v>24</v>
      </c>
    </row>
    <row r="83" spans="1:6" x14ac:dyDescent="0.25">
      <c r="A83" s="29">
        <v>43811</v>
      </c>
      <c r="B83" s="29">
        <v>43811</v>
      </c>
      <c r="C83" s="27" t="s">
        <v>63</v>
      </c>
      <c r="D83" s="191" t="s">
        <v>1641</v>
      </c>
      <c r="E83" s="122">
        <v>99.11999999999999</v>
      </c>
      <c r="F83" s="105">
        <v>25</v>
      </c>
    </row>
    <row r="84" spans="1:6" x14ac:dyDescent="0.25">
      <c r="A84" s="29">
        <v>43811</v>
      </c>
      <c r="B84" s="29">
        <v>43811</v>
      </c>
      <c r="C84" s="27" t="s">
        <v>93</v>
      </c>
      <c r="D84" s="191" t="s">
        <v>607</v>
      </c>
      <c r="E84" s="122">
        <v>2062.64</v>
      </c>
      <c r="F84" s="105">
        <v>25</v>
      </c>
    </row>
    <row r="85" spans="1:6" x14ac:dyDescent="0.25">
      <c r="A85" s="29">
        <v>43811</v>
      </c>
      <c r="B85" s="29">
        <v>43811</v>
      </c>
      <c r="C85" s="27" t="s">
        <v>70</v>
      </c>
      <c r="D85" s="191" t="s">
        <v>588</v>
      </c>
      <c r="E85" s="122">
        <v>634.65120000000002</v>
      </c>
      <c r="F85" s="105">
        <v>27</v>
      </c>
    </row>
    <row r="86" spans="1:6" x14ac:dyDescent="0.25">
      <c r="A86" s="29">
        <v>43811</v>
      </c>
      <c r="B86" s="29">
        <v>43811</v>
      </c>
      <c r="C86" s="27" t="s">
        <v>135</v>
      </c>
      <c r="D86" s="193" t="s">
        <v>645</v>
      </c>
      <c r="E86" s="122">
        <v>87.32</v>
      </c>
      <c r="F86" s="105">
        <v>37</v>
      </c>
    </row>
    <row r="87" spans="1:6" x14ac:dyDescent="0.25">
      <c r="A87" s="29">
        <v>43811</v>
      </c>
      <c r="B87" s="29">
        <v>43811</v>
      </c>
      <c r="C87" s="27" t="s">
        <v>136</v>
      </c>
      <c r="D87" s="191" t="s">
        <v>646</v>
      </c>
      <c r="E87" s="122">
        <v>120.95</v>
      </c>
      <c r="F87" s="105">
        <v>41</v>
      </c>
    </row>
    <row r="88" spans="1:6" x14ac:dyDescent="0.25">
      <c r="A88" s="29">
        <v>43811</v>
      </c>
      <c r="B88" s="29">
        <v>43811</v>
      </c>
      <c r="C88" s="27" t="s">
        <v>66</v>
      </c>
      <c r="D88" s="194" t="s">
        <v>585</v>
      </c>
      <c r="E88" s="122">
        <v>207.67999999999998</v>
      </c>
      <c r="F88" s="105">
        <v>44</v>
      </c>
    </row>
    <row r="89" spans="1:6" x14ac:dyDescent="0.25">
      <c r="A89" s="29">
        <v>43811</v>
      </c>
      <c r="B89" s="29">
        <v>43811</v>
      </c>
      <c r="C89" s="27" t="s">
        <v>86</v>
      </c>
      <c r="D89" s="191" t="s">
        <v>601</v>
      </c>
      <c r="E89" s="122">
        <v>1050.2</v>
      </c>
      <c r="F89" s="105">
        <v>50</v>
      </c>
    </row>
    <row r="90" spans="1:6" x14ac:dyDescent="0.25">
      <c r="A90" s="29">
        <v>43811</v>
      </c>
      <c r="B90" s="29">
        <v>43811</v>
      </c>
      <c r="C90" s="27" t="s">
        <v>142</v>
      </c>
      <c r="D90" s="191" t="s">
        <v>650</v>
      </c>
      <c r="E90" s="122">
        <v>3485.9999999999995</v>
      </c>
      <c r="F90" s="105">
        <v>75</v>
      </c>
    </row>
    <row r="91" spans="1:6" x14ac:dyDescent="0.25">
      <c r="A91" s="29">
        <v>43811</v>
      </c>
      <c r="B91" s="29">
        <v>43811</v>
      </c>
      <c r="C91" s="27" t="s">
        <v>69</v>
      </c>
      <c r="D91" s="191" t="s">
        <v>587</v>
      </c>
      <c r="E91" s="122">
        <v>88.263999999999996</v>
      </c>
      <c r="F91" s="105">
        <v>88</v>
      </c>
    </row>
    <row r="92" spans="1:6" x14ac:dyDescent="0.25">
      <c r="A92" s="29">
        <v>43811</v>
      </c>
      <c r="B92" s="29">
        <v>43811</v>
      </c>
      <c r="C92" s="27" t="s">
        <v>133</v>
      </c>
      <c r="D92" s="191" t="s">
        <v>643</v>
      </c>
      <c r="E92" s="122">
        <v>118</v>
      </c>
      <c r="F92" s="105">
        <v>100</v>
      </c>
    </row>
    <row r="93" spans="1:6" x14ac:dyDescent="0.25">
      <c r="A93" s="29">
        <v>43811</v>
      </c>
      <c r="B93" s="29">
        <v>43811</v>
      </c>
      <c r="C93" s="27" t="s">
        <v>134</v>
      </c>
      <c r="D93" s="191" t="s">
        <v>644</v>
      </c>
      <c r="E93" s="122">
        <v>118</v>
      </c>
      <c r="F93" s="105">
        <v>100</v>
      </c>
    </row>
    <row r="94" spans="1:6" x14ac:dyDescent="0.25">
      <c r="A94" s="29">
        <v>43811</v>
      </c>
      <c r="B94" s="29">
        <v>43811</v>
      </c>
      <c r="C94" s="27" t="s">
        <v>141</v>
      </c>
      <c r="D94" s="191" t="s">
        <v>649</v>
      </c>
      <c r="E94" s="122">
        <v>875.56</v>
      </c>
      <c r="F94" s="105">
        <v>140</v>
      </c>
    </row>
    <row r="95" spans="1:6" s="1" customFormat="1" ht="18.75" x14ac:dyDescent="0.3">
      <c r="A95" s="220" t="s">
        <v>5</v>
      </c>
      <c r="B95" s="220"/>
      <c r="C95" s="221"/>
      <c r="D95" s="222"/>
      <c r="E95" s="231">
        <f>SUBTOTAL(109,Tabla17[Valor RD$])</f>
        <v>223091.37560000003</v>
      </c>
      <c r="F95" s="223"/>
    </row>
    <row r="98" spans="1:11" x14ac:dyDescent="0.25">
      <c r="A98" s="254" t="s">
        <v>292</v>
      </c>
      <c r="B98" s="254"/>
      <c r="C98" s="254"/>
      <c r="D98" s="254"/>
      <c r="E98" s="254"/>
      <c r="F98" s="254"/>
    </row>
    <row r="99" spans="1:11" x14ac:dyDescent="0.25">
      <c r="A99" s="56" t="s">
        <v>51</v>
      </c>
      <c r="B99" s="56" t="s">
        <v>52</v>
      </c>
      <c r="C99" s="57" t="s">
        <v>53</v>
      </c>
      <c r="D99" s="58" t="s">
        <v>0</v>
      </c>
      <c r="E99" s="59" t="s">
        <v>1</v>
      </c>
      <c r="F99" s="60" t="s">
        <v>2</v>
      </c>
      <c r="G99" s="1"/>
      <c r="H99" s="34"/>
      <c r="I99" s="37"/>
      <c r="J99" s="1"/>
      <c r="K99" s="35"/>
    </row>
    <row r="100" spans="1:11" x14ac:dyDescent="0.25">
      <c r="A100" s="29">
        <v>43809</v>
      </c>
      <c r="B100" s="29">
        <v>43809</v>
      </c>
      <c r="C100" s="27" t="s">
        <v>55</v>
      </c>
      <c r="D100" s="28" t="s">
        <v>372</v>
      </c>
      <c r="E100" s="122">
        <v>74.309124999999995</v>
      </c>
      <c r="F100" s="224">
        <v>7.9474999999999998</v>
      </c>
      <c r="G100" s="1"/>
      <c r="H100" s="34"/>
      <c r="I100" s="37"/>
      <c r="J100" s="1"/>
      <c r="K100" s="35"/>
    </row>
    <row r="101" spans="1:11" x14ac:dyDescent="0.25">
      <c r="A101" s="29">
        <v>43809</v>
      </c>
      <c r="B101" s="29">
        <v>43809</v>
      </c>
      <c r="C101" s="27" t="s">
        <v>57</v>
      </c>
      <c r="D101" s="28" t="s">
        <v>373</v>
      </c>
      <c r="E101" s="122">
        <v>283.36450000000008</v>
      </c>
      <c r="F101" s="224">
        <v>38.292499999999997</v>
      </c>
      <c r="G101" s="1"/>
      <c r="H101" s="34"/>
      <c r="I101" s="37"/>
      <c r="J101" s="1"/>
      <c r="K101" s="35"/>
    </row>
    <row r="102" spans="1:11" x14ac:dyDescent="0.25">
      <c r="A102" s="29">
        <v>43809</v>
      </c>
      <c r="B102" s="29">
        <v>43809</v>
      </c>
      <c r="C102" s="27" t="s">
        <v>57</v>
      </c>
      <c r="D102" s="28" t="s">
        <v>374</v>
      </c>
      <c r="E102" s="122">
        <v>2275.875</v>
      </c>
      <c r="F102" s="224">
        <v>65.025000000000006</v>
      </c>
      <c r="G102" s="1"/>
      <c r="H102" s="34"/>
      <c r="I102" s="37"/>
      <c r="J102" s="1"/>
      <c r="K102" s="35"/>
    </row>
    <row r="103" spans="1:11" x14ac:dyDescent="0.25">
      <c r="A103" s="29">
        <v>43809</v>
      </c>
      <c r="B103" s="29">
        <v>43809</v>
      </c>
      <c r="C103" s="27" t="s">
        <v>58</v>
      </c>
      <c r="D103" s="28" t="s">
        <v>655</v>
      </c>
      <c r="E103" s="190">
        <v>151.72499999999999</v>
      </c>
      <c r="F103" s="224">
        <v>4.335</v>
      </c>
      <c r="G103" s="1"/>
      <c r="H103" s="34"/>
      <c r="I103" s="37"/>
      <c r="J103" s="1"/>
      <c r="K103" s="35"/>
    </row>
    <row r="104" spans="1:11" x14ac:dyDescent="0.25">
      <c r="A104" s="29">
        <v>43809</v>
      </c>
      <c r="B104" s="29">
        <v>43809</v>
      </c>
      <c r="C104" s="27" t="s">
        <v>59</v>
      </c>
      <c r="D104" s="28" t="s">
        <v>657</v>
      </c>
      <c r="E104" s="190">
        <v>27.021499999999996</v>
      </c>
      <c r="F104" s="224">
        <v>1.4449999999999998</v>
      </c>
      <c r="G104" s="1"/>
      <c r="H104" s="34"/>
      <c r="I104" s="37"/>
      <c r="J104" s="1"/>
      <c r="K104" s="35"/>
    </row>
    <row r="105" spans="1:11" x14ac:dyDescent="0.25">
      <c r="A105" s="29">
        <v>43809</v>
      </c>
      <c r="B105" s="29">
        <v>43809</v>
      </c>
      <c r="C105" s="27" t="s">
        <v>60</v>
      </c>
      <c r="D105" s="28" t="s">
        <v>656</v>
      </c>
      <c r="E105" s="190">
        <v>67.951125000000005</v>
      </c>
      <c r="F105" s="224">
        <v>2.1675</v>
      </c>
      <c r="G105" s="1"/>
      <c r="H105" s="34"/>
      <c r="I105" s="37"/>
      <c r="J105" s="1"/>
      <c r="K105" s="35"/>
    </row>
    <row r="106" spans="1:11" x14ac:dyDescent="0.25">
      <c r="A106" s="29">
        <v>43809</v>
      </c>
      <c r="B106" s="29">
        <v>43809</v>
      </c>
      <c r="C106" s="27" t="s">
        <v>60</v>
      </c>
      <c r="D106" s="28" t="s">
        <v>375</v>
      </c>
      <c r="E106" s="190">
        <v>5.1297499999999996</v>
      </c>
      <c r="F106" s="224">
        <v>1.4449999999999998</v>
      </c>
      <c r="G106" s="1"/>
      <c r="H106" s="34"/>
      <c r="I106" s="37"/>
      <c r="J106" s="1"/>
      <c r="K106" s="35"/>
    </row>
    <row r="107" spans="1:11" x14ac:dyDescent="0.25">
      <c r="A107" s="29">
        <v>43809</v>
      </c>
      <c r="B107" s="29">
        <v>43809</v>
      </c>
      <c r="C107" s="27" t="s">
        <v>61</v>
      </c>
      <c r="D107" s="28" t="s">
        <v>376</v>
      </c>
      <c r="E107" s="190">
        <v>121.59675000000001</v>
      </c>
      <c r="F107" s="224">
        <v>4.335</v>
      </c>
      <c r="G107" s="1"/>
      <c r="H107" s="34"/>
      <c r="I107" s="37"/>
      <c r="J107" s="1"/>
      <c r="K107" s="35"/>
    </row>
    <row r="108" spans="1:11" x14ac:dyDescent="0.25">
      <c r="A108" s="29">
        <v>43809</v>
      </c>
      <c r="B108" s="29">
        <v>43809</v>
      </c>
      <c r="C108" s="27" t="s">
        <v>57</v>
      </c>
      <c r="D108" s="28" t="s">
        <v>682</v>
      </c>
      <c r="E108" s="122">
        <v>198.6875</v>
      </c>
      <c r="F108" s="224">
        <v>15.895</v>
      </c>
      <c r="G108" s="1"/>
      <c r="H108" s="34"/>
      <c r="I108" s="37"/>
      <c r="J108" s="1"/>
      <c r="K108" s="35"/>
    </row>
    <row r="109" spans="1:11" x14ac:dyDescent="0.25">
      <c r="A109" s="29">
        <v>43809</v>
      </c>
      <c r="B109" s="29">
        <v>43809</v>
      </c>
      <c r="C109" s="27" t="s">
        <v>58</v>
      </c>
      <c r="D109" s="28" t="s">
        <v>677</v>
      </c>
      <c r="E109" s="190">
        <v>97.320750000000032</v>
      </c>
      <c r="F109" s="224">
        <v>21.675000000000001</v>
      </c>
      <c r="G109" s="1"/>
      <c r="H109" s="34"/>
      <c r="I109" s="37"/>
      <c r="J109" s="1"/>
      <c r="K109" s="35"/>
    </row>
    <row r="110" spans="1:11" x14ac:dyDescent="0.25">
      <c r="A110" s="29">
        <v>43809</v>
      </c>
      <c r="B110" s="29">
        <v>43809</v>
      </c>
      <c r="C110" s="27" t="s">
        <v>60</v>
      </c>
      <c r="D110" s="28" t="s">
        <v>678</v>
      </c>
      <c r="E110" s="190">
        <v>66.289374999999993</v>
      </c>
      <c r="F110" s="224">
        <v>18.0625</v>
      </c>
      <c r="G110" s="1"/>
      <c r="H110" s="34"/>
      <c r="I110" s="37"/>
      <c r="J110" s="1"/>
      <c r="K110" s="35"/>
    </row>
    <row r="111" spans="1:11" x14ac:dyDescent="0.25">
      <c r="A111" s="29">
        <v>43809</v>
      </c>
      <c r="B111" s="29">
        <v>43809</v>
      </c>
      <c r="C111" s="27" t="s">
        <v>62</v>
      </c>
      <c r="D111" s="28" t="s">
        <v>681</v>
      </c>
      <c r="E111" s="190">
        <v>270.9375</v>
      </c>
      <c r="F111" s="224">
        <v>21.675000000000001</v>
      </c>
      <c r="G111" s="1"/>
      <c r="H111" s="34"/>
      <c r="I111" s="37"/>
      <c r="J111" s="1"/>
      <c r="K111" s="35"/>
    </row>
    <row r="112" spans="1:11" x14ac:dyDescent="0.25">
      <c r="A112" s="29">
        <v>43809</v>
      </c>
      <c r="B112" s="29">
        <v>43809</v>
      </c>
      <c r="C112" s="27" t="s">
        <v>63</v>
      </c>
      <c r="D112" s="28" t="s">
        <v>680</v>
      </c>
      <c r="E112" s="190">
        <v>147.8235</v>
      </c>
      <c r="F112" s="224">
        <v>44.795000000000002</v>
      </c>
      <c r="G112" s="1"/>
      <c r="H112" s="34"/>
      <c r="I112" s="37"/>
      <c r="J112" s="1"/>
      <c r="K112" s="35"/>
    </row>
    <row r="113" spans="1:11" x14ac:dyDescent="0.25">
      <c r="A113" s="29">
        <v>43809</v>
      </c>
      <c r="B113" s="29">
        <v>43809</v>
      </c>
      <c r="C113" s="27" t="s">
        <v>58</v>
      </c>
      <c r="D113" s="28" t="s">
        <v>679</v>
      </c>
      <c r="E113" s="190">
        <v>187.27200000000005</v>
      </c>
      <c r="F113" s="224">
        <v>34.68</v>
      </c>
      <c r="G113" s="1"/>
      <c r="H113" s="34"/>
      <c r="I113" s="37"/>
      <c r="J113" s="1"/>
      <c r="K113" s="35"/>
    </row>
    <row r="114" spans="1:11" x14ac:dyDescent="0.25">
      <c r="A114" s="29">
        <v>43809</v>
      </c>
      <c r="B114" s="29">
        <v>43809</v>
      </c>
      <c r="C114" s="27" t="s">
        <v>59</v>
      </c>
      <c r="D114" s="28" t="s">
        <v>683</v>
      </c>
      <c r="E114" s="190">
        <v>23.119999999999997</v>
      </c>
      <c r="F114" s="224">
        <v>3.6124999999999998</v>
      </c>
      <c r="G114" s="1"/>
      <c r="H114" s="34"/>
      <c r="I114" s="37"/>
      <c r="J114" s="1"/>
      <c r="K114" s="35"/>
    </row>
    <row r="115" spans="1:11" x14ac:dyDescent="0.25">
      <c r="A115" s="29">
        <v>43809</v>
      </c>
      <c r="B115" s="29">
        <v>43809</v>
      </c>
      <c r="C115" s="27" t="s">
        <v>57</v>
      </c>
      <c r="D115" s="28" t="s">
        <v>377</v>
      </c>
      <c r="E115" s="122">
        <v>75.14</v>
      </c>
      <c r="F115" s="224">
        <v>1.4449999999999998</v>
      </c>
      <c r="G115" s="1"/>
      <c r="H115" s="34"/>
      <c r="I115" s="37"/>
      <c r="J115" s="1"/>
      <c r="K115" s="35"/>
    </row>
    <row r="116" spans="1:11" x14ac:dyDescent="0.25">
      <c r="A116" s="29">
        <v>43809</v>
      </c>
      <c r="B116" s="29">
        <v>43809</v>
      </c>
      <c r="C116" s="27" t="s">
        <v>58</v>
      </c>
      <c r="D116" s="28" t="s">
        <v>663</v>
      </c>
      <c r="E116" s="190">
        <v>614.08165000000008</v>
      </c>
      <c r="F116" s="224">
        <v>33.740749999999998</v>
      </c>
      <c r="G116" s="1"/>
      <c r="H116" s="34"/>
      <c r="I116" s="37"/>
      <c r="J116" s="1"/>
      <c r="K116" s="35"/>
    </row>
    <row r="117" spans="1:11" x14ac:dyDescent="0.25">
      <c r="A117" s="29">
        <v>43809</v>
      </c>
      <c r="B117" s="29">
        <v>43809</v>
      </c>
      <c r="C117" s="27" t="s">
        <v>59</v>
      </c>
      <c r="D117" s="28" t="s">
        <v>664</v>
      </c>
      <c r="E117" s="190">
        <v>1777.35</v>
      </c>
      <c r="F117" s="224">
        <v>216.75</v>
      </c>
      <c r="G117" s="1"/>
      <c r="H117" s="34"/>
      <c r="I117" s="37"/>
      <c r="J117" s="1"/>
      <c r="K117" s="35"/>
    </row>
    <row r="118" spans="1:11" x14ac:dyDescent="0.25">
      <c r="A118" s="29">
        <v>43809</v>
      </c>
      <c r="B118" s="29">
        <v>43809</v>
      </c>
      <c r="C118" s="27" t="s">
        <v>60</v>
      </c>
      <c r="D118" s="28" t="s">
        <v>658</v>
      </c>
      <c r="E118" s="190">
        <v>4389.1875</v>
      </c>
      <c r="F118" s="224">
        <v>361.25</v>
      </c>
      <c r="G118" s="1"/>
      <c r="H118" s="34"/>
      <c r="I118" s="37"/>
      <c r="J118" s="1"/>
      <c r="K118" s="35"/>
    </row>
    <row r="119" spans="1:11" x14ac:dyDescent="0.25">
      <c r="A119" s="29">
        <v>43809</v>
      </c>
      <c r="B119" s="29">
        <v>43809</v>
      </c>
      <c r="C119" s="27" t="s">
        <v>60</v>
      </c>
      <c r="D119" s="28" t="s">
        <v>659</v>
      </c>
      <c r="E119" s="190">
        <v>8778.375</v>
      </c>
      <c r="F119" s="224">
        <v>722.5</v>
      </c>
      <c r="G119" s="1"/>
      <c r="H119" s="34"/>
      <c r="I119" s="37"/>
      <c r="J119" s="1"/>
      <c r="K119" s="35"/>
    </row>
    <row r="120" spans="1:11" x14ac:dyDescent="0.25">
      <c r="A120" s="29">
        <v>43809</v>
      </c>
      <c r="B120" s="29">
        <v>43809</v>
      </c>
      <c r="C120" s="27" t="s">
        <v>61</v>
      </c>
      <c r="D120" s="28" t="s">
        <v>660</v>
      </c>
      <c r="E120" s="190">
        <v>8778.375</v>
      </c>
      <c r="F120" s="224">
        <v>722.5</v>
      </c>
      <c r="G120" s="1"/>
      <c r="H120" s="34"/>
      <c r="I120" s="37"/>
      <c r="J120" s="1"/>
      <c r="K120" s="35"/>
    </row>
    <row r="121" spans="1:11" x14ac:dyDescent="0.25">
      <c r="A121" s="29">
        <v>43809</v>
      </c>
      <c r="B121" s="29">
        <v>43809</v>
      </c>
      <c r="C121" s="27" t="s">
        <v>57</v>
      </c>
      <c r="D121" s="28" t="s">
        <v>661</v>
      </c>
      <c r="E121" s="122">
        <v>2962.2499999999995</v>
      </c>
      <c r="F121" s="224">
        <v>361.25</v>
      </c>
      <c r="G121" s="1"/>
      <c r="H121" s="34"/>
      <c r="I121" s="37"/>
      <c r="J121" s="1"/>
      <c r="K121" s="35"/>
    </row>
    <row r="122" spans="1:11" x14ac:dyDescent="0.25">
      <c r="A122" s="29">
        <v>43809</v>
      </c>
      <c r="B122" s="29">
        <v>43809</v>
      </c>
      <c r="C122" s="27" t="s">
        <v>58</v>
      </c>
      <c r="D122" s="28" t="s">
        <v>662</v>
      </c>
      <c r="E122" s="190">
        <v>2962.2499999999995</v>
      </c>
      <c r="F122" s="224">
        <v>361.25</v>
      </c>
      <c r="G122" s="1"/>
      <c r="H122" s="34"/>
      <c r="I122" s="37"/>
      <c r="J122" s="1"/>
      <c r="K122" s="35"/>
    </row>
    <row r="123" spans="1:11" x14ac:dyDescent="0.25">
      <c r="A123" s="29">
        <v>43809</v>
      </c>
      <c r="B123" s="29">
        <v>43809</v>
      </c>
      <c r="C123" s="27" t="s">
        <v>59</v>
      </c>
      <c r="D123" s="28" t="s">
        <v>665</v>
      </c>
      <c r="E123" s="190">
        <v>7759.6500000000005</v>
      </c>
      <c r="F123" s="224">
        <v>361.25</v>
      </c>
      <c r="G123" s="1"/>
      <c r="H123" s="34"/>
      <c r="I123" s="37"/>
      <c r="J123" s="1"/>
      <c r="K123" s="35"/>
    </row>
    <row r="124" spans="1:11" x14ac:dyDescent="0.25">
      <c r="A124" s="29">
        <v>43809</v>
      </c>
      <c r="B124" s="29">
        <v>43809</v>
      </c>
      <c r="C124" s="27" t="s">
        <v>60</v>
      </c>
      <c r="D124" s="28" t="s">
        <v>378</v>
      </c>
      <c r="E124" s="190">
        <v>830.87499999999989</v>
      </c>
      <c r="F124" s="224">
        <v>1.4449999999999998</v>
      </c>
      <c r="G124" s="1"/>
      <c r="H124" s="34"/>
      <c r="I124" s="37"/>
      <c r="J124" s="1"/>
      <c r="K124" s="35"/>
    </row>
    <row r="125" spans="1:11" x14ac:dyDescent="0.25">
      <c r="A125" s="29">
        <v>43809</v>
      </c>
      <c r="B125" s="29">
        <v>43809</v>
      </c>
      <c r="C125" s="27" t="s">
        <v>62</v>
      </c>
      <c r="D125" s="28" t="s">
        <v>379</v>
      </c>
      <c r="E125" s="190">
        <v>39.954249999999995</v>
      </c>
      <c r="F125" s="224">
        <v>1.4449999999999998</v>
      </c>
      <c r="G125" s="1"/>
      <c r="H125" s="34"/>
      <c r="I125" s="37"/>
      <c r="J125" s="1"/>
      <c r="K125" s="35"/>
    </row>
    <row r="126" spans="1:11" x14ac:dyDescent="0.25">
      <c r="A126" s="29">
        <v>43809</v>
      </c>
      <c r="B126" s="29">
        <v>43809</v>
      </c>
      <c r="C126" s="27" t="s">
        <v>63</v>
      </c>
      <c r="D126" s="28" t="s">
        <v>380</v>
      </c>
      <c r="E126" s="190">
        <v>199.62675000000002</v>
      </c>
      <c r="F126" s="224">
        <v>7.2249999999999996</v>
      </c>
      <c r="G126" s="1"/>
      <c r="H126" s="34"/>
      <c r="I126" s="37"/>
      <c r="J126" s="1"/>
      <c r="K126" s="35"/>
    </row>
    <row r="127" spans="1:11" x14ac:dyDescent="0.25">
      <c r="A127" s="29">
        <v>43809</v>
      </c>
      <c r="B127" s="29">
        <v>43809</v>
      </c>
      <c r="C127" s="27" t="s">
        <v>64</v>
      </c>
      <c r="D127" s="28" t="s">
        <v>666</v>
      </c>
      <c r="E127" s="190">
        <v>161.11750000000001</v>
      </c>
      <c r="F127" s="224">
        <v>7.2249999999999996</v>
      </c>
      <c r="G127" s="1"/>
      <c r="H127" s="34"/>
      <c r="I127" s="37"/>
      <c r="J127" s="1"/>
      <c r="K127" s="35"/>
    </row>
    <row r="128" spans="1:11" x14ac:dyDescent="0.25">
      <c r="A128" s="29">
        <v>43809</v>
      </c>
      <c r="B128" s="29">
        <v>43809</v>
      </c>
      <c r="C128" s="27" t="s">
        <v>65</v>
      </c>
      <c r="D128" s="28" t="s">
        <v>381</v>
      </c>
      <c r="E128" s="190">
        <v>133.062825</v>
      </c>
      <c r="F128" s="224">
        <v>5.0575000000000001</v>
      </c>
      <c r="G128" s="1"/>
      <c r="H128" s="34"/>
      <c r="I128" s="37"/>
      <c r="J128" s="1"/>
      <c r="K128" s="35"/>
    </row>
    <row r="129" spans="1:11" x14ac:dyDescent="0.25">
      <c r="A129" s="29">
        <v>43809</v>
      </c>
      <c r="B129" s="29">
        <v>43809</v>
      </c>
      <c r="C129" s="27" t="s">
        <v>66</v>
      </c>
      <c r="D129" s="28" t="s">
        <v>382</v>
      </c>
      <c r="E129" s="190">
        <v>142.0146</v>
      </c>
      <c r="F129" s="224">
        <v>5.0575000000000001</v>
      </c>
      <c r="G129" s="1"/>
      <c r="H129" s="34"/>
      <c r="I129" s="37"/>
      <c r="J129" s="1"/>
      <c r="K129" s="35"/>
    </row>
    <row r="130" spans="1:11" x14ac:dyDescent="0.25">
      <c r="A130" s="29">
        <v>43809</v>
      </c>
      <c r="B130" s="29">
        <v>43809</v>
      </c>
      <c r="C130" s="27" t="s">
        <v>67</v>
      </c>
      <c r="D130" s="28" t="s">
        <v>668</v>
      </c>
      <c r="E130" s="190">
        <v>422.80699999999996</v>
      </c>
      <c r="F130" s="224">
        <v>20.23</v>
      </c>
      <c r="G130" s="1"/>
      <c r="H130" s="34"/>
      <c r="I130" s="37"/>
      <c r="J130" s="1"/>
      <c r="K130" s="35"/>
    </row>
    <row r="131" spans="1:11" x14ac:dyDescent="0.25">
      <c r="A131" s="29">
        <v>43809</v>
      </c>
      <c r="B131" s="29">
        <v>43809</v>
      </c>
      <c r="C131" s="27" t="s">
        <v>68</v>
      </c>
      <c r="D131" s="28" t="s">
        <v>383</v>
      </c>
      <c r="E131" s="190">
        <v>38.473125000000003</v>
      </c>
      <c r="F131" s="224">
        <v>10.8375</v>
      </c>
      <c r="G131" s="1"/>
      <c r="H131" s="34"/>
      <c r="I131" s="37"/>
      <c r="J131" s="1"/>
      <c r="K131" s="35"/>
    </row>
    <row r="132" spans="1:11" x14ac:dyDescent="0.25">
      <c r="A132" s="29">
        <v>43809</v>
      </c>
      <c r="B132" s="29">
        <v>43809</v>
      </c>
      <c r="C132" s="27" t="s">
        <v>70</v>
      </c>
      <c r="D132" s="28" t="s">
        <v>384</v>
      </c>
      <c r="E132" s="190">
        <v>227.58750000000003</v>
      </c>
      <c r="F132" s="224">
        <v>2.1675</v>
      </c>
      <c r="G132" s="1"/>
      <c r="H132" s="34"/>
      <c r="I132" s="37"/>
      <c r="J132" s="1"/>
      <c r="K132" s="35"/>
    </row>
    <row r="133" spans="1:11" x14ac:dyDescent="0.25">
      <c r="A133" s="29">
        <v>43809</v>
      </c>
      <c r="B133" s="29">
        <v>43809</v>
      </c>
      <c r="C133" s="27" t="s">
        <v>71</v>
      </c>
      <c r="D133" s="28" t="s">
        <v>385</v>
      </c>
      <c r="E133" s="190">
        <v>379.3125</v>
      </c>
      <c r="F133" s="224">
        <v>3.6124999999999998</v>
      </c>
      <c r="G133" s="1"/>
      <c r="H133" s="34"/>
      <c r="I133" s="37"/>
      <c r="J133" s="1"/>
      <c r="K133" s="35"/>
    </row>
    <row r="134" spans="1:11" x14ac:dyDescent="0.25">
      <c r="A134" s="29">
        <v>43809</v>
      </c>
      <c r="B134" s="29">
        <v>43809</v>
      </c>
      <c r="C134" s="27" t="s">
        <v>72</v>
      </c>
      <c r="D134" s="28" t="s">
        <v>701</v>
      </c>
      <c r="E134" s="122">
        <v>2700.7050000000004</v>
      </c>
      <c r="F134" s="224">
        <v>2.1675</v>
      </c>
      <c r="G134" s="1"/>
      <c r="H134" s="34"/>
      <c r="I134" s="37"/>
      <c r="J134" s="1"/>
      <c r="K134" s="35"/>
    </row>
    <row r="135" spans="1:11" x14ac:dyDescent="0.25">
      <c r="A135" s="29">
        <v>43809</v>
      </c>
      <c r="B135" s="29">
        <v>43809</v>
      </c>
      <c r="C135" s="27" t="s">
        <v>73</v>
      </c>
      <c r="D135" s="28" t="s">
        <v>386</v>
      </c>
      <c r="E135" s="122">
        <v>758.625</v>
      </c>
      <c r="F135" s="224">
        <v>2.1675</v>
      </c>
      <c r="G135" s="1"/>
      <c r="H135" s="34"/>
      <c r="I135" s="37"/>
      <c r="J135" s="1"/>
      <c r="K135" s="35"/>
    </row>
    <row r="136" spans="1:11" x14ac:dyDescent="0.25">
      <c r="A136" s="29">
        <v>43809</v>
      </c>
      <c r="B136" s="29">
        <v>43809</v>
      </c>
      <c r="C136" s="27" t="s">
        <v>74</v>
      </c>
      <c r="D136" s="28" t="s">
        <v>387</v>
      </c>
      <c r="E136" s="122">
        <v>722.49999999999989</v>
      </c>
      <c r="F136" s="224">
        <v>5.7799999999999994</v>
      </c>
      <c r="G136" s="1"/>
      <c r="H136" s="34"/>
      <c r="I136" s="37"/>
      <c r="J136" s="1"/>
      <c r="K136" s="35"/>
    </row>
    <row r="137" spans="1:11" x14ac:dyDescent="0.25">
      <c r="A137" s="29">
        <v>43809</v>
      </c>
      <c r="B137" s="29">
        <v>43809</v>
      </c>
      <c r="C137" s="27" t="s">
        <v>76</v>
      </c>
      <c r="D137" s="28" t="s">
        <v>707</v>
      </c>
      <c r="E137" s="122">
        <v>161609.378</v>
      </c>
      <c r="F137" s="224">
        <v>20.23</v>
      </c>
      <c r="G137" s="1"/>
      <c r="H137" s="34"/>
      <c r="I137" s="37"/>
      <c r="J137" s="1"/>
      <c r="K137" s="35"/>
    </row>
    <row r="138" spans="1:11" x14ac:dyDescent="0.25">
      <c r="A138" s="29">
        <v>43809</v>
      </c>
      <c r="B138" s="29">
        <v>43809</v>
      </c>
      <c r="C138" s="27" t="s">
        <v>77</v>
      </c>
      <c r="D138" s="28" t="s">
        <v>388</v>
      </c>
      <c r="E138" s="122">
        <v>234.8125</v>
      </c>
      <c r="F138" s="224">
        <v>3.6124999999999998</v>
      </c>
      <c r="G138" s="1"/>
      <c r="H138" s="34"/>
      <c r="I138" s="37"/>
      <c r="J138" s="1"/>
      <c r="K138" s="35"/>
    </row>
    <row r="139" spans="1:11" x14ac:dyDescent="0.25">
      <c r="A139" s="29">
        <v>43809</v>
      </c>
      <c r="B139" s="29">
        <v>43809</v>
      </c>
      <c r="C139" s="27" t="s">
        <v>79</v>
      </c>
      <c r="D139" s="28" t="s">
        <v>389</v>
      </c>
      <c r="E139" s="122">
        <v>288.99999999999994</v>
      </c>
      <c r="F139" s="224">
        <v>1.4449999999999998</v>
      </c>
      <c r="G139" s="1"/>
      <c r="H139" s="34"/>
      <c r="I139" s="37"/>
      <c r="J139" s="1"/>
      <c r="K139" s="35"/>
    </row>
    <row r="140" spans="1:11" x14ac:dyDescent="0.25">
      <c r="A140" s="29">
        <v>43809</v>
      </c>
      <c r="B140" s="29">
        <v>43809</v>
      </c>
      <c r="C140" s="27" t="s">
        <v>80</v>
      </c>
      <c r="D140" s="28" t="s">
        <v>667</v>
      </c>
      <c r="E140" s="122">
        <v>3663.0749999999998</v>
      </c>
      <c r="F140" s="224">
        <v>7.2249999999999996</v>
      </c>
      <c r="G140" s="1"/>
      <c r="H140" s="34"/>
      <c r="I140" s="37"/>
      <c r="J140" s="1"/>
      <c r="K140" s="35"/>
    </row>
    <row r="141" spans="1:11" x14ac:dyDescent="0.25">
      <c r="A141" s="29">
        <v>43809</v>
      </c>
      <c r="B141" s="29">
        <v>43809</v>
      </c>
      <c r="C141" s="27" t="s">
        <v>81</v>
      </c>
      <c r="D141" s="28" t="s">
        <v>390</v>
      </c>
      <c r="E141" s="122">
        <v>2301.8850000000002</v>
      </c>
      <c r="F141" s="224">
        <v>21.675000000000001</v>
      </c>
      <c r="G141" s="1"/>
      <c r="H141" s="34"/>
      <c r="I141" s="37"/>
      <c r="J141" s="1"/>
      <c r="K141" s="35"/>
    </row>
    <row r="142" spans="1:11" x14ac:dyDescent="0.25">
      <c r="A142" s="29">
        <v>43809</v>
      </c>
      <c r="B142" s="29">
        <v>43809</v>
      </c>
      <c r="C142" s="27" t="s">
        <v>82</v>
      </c>
      <c r="D142" s="28" t="s">
        <v>391</v>
      </c>
      <c r="E142" s="122">
        <v>119.21250000000002</v>
      </c>
      <c r="F142" s="224">
        <v>2.1675</v>
      </c>
      <c r="G142" s="1"/>
      <c r="H142" s="34"/>
      <c r="I142" s="37"/>
      <c r="J142" s="1"/>
      <c r="K142" s="35"/>
    </row>
    <row r="143" spans="1:11" x14ac:dyDescent="0.25">
      <c r="A143" s="29">
        <v>43809</v>
      </c>
      <c r="B143" s="29">
        <v>43809</v>
      </c>
      <c r="C143" s="27" t="s">
        <v>83</v>
      </c>
      <c r="D143" s="28" t="s">
        <v>392</v>
      </c>
      <c r="E143" s="122">
        <v>221.08500000000004</v>
      </c>
      <c r="F143" s="224">
        <v>2.1675</v>
      </c>
      <c r="G143" s="1"/>
      <c r="H143" s="34"/>
      <c r="I143" s="37"/>
      <c r="J143" s="1"/>
      <c r="K143" s="35"/>
    </row>
    <row r="144" spans="1:11" x14ac:dyDescent="0.25">
      <c r="A144" s="29">
        <v>43809</v>
      </c>
      <c r="B144" s="29">
        <v>43809</v>
      </c>
      <c r="C144" s="27" t="s">
        <v>84</v>
      </c>
      <c r="D144" s="28" t="s">
        <v>393</v>
      </c>
      <c r="E144" s="122">
        <v>187.84999999999997</v>
      </c>
      <c r="F144" s="224">
        <v>2.8899999999999997</v>
      </c>
      <c r="G144" s="1"/>
      <c r="H144" s="34"/>
      <c r="I144" s="37"/>
      <c r="J144" s="1"/>
      <c r="K144" s="35"/>
    </row>
    <row r="145" spans="1:11" x14ac:dyDescent="0.25">
      <c r="A145" s="29">
        <v>43809</v>
      </c>
      <c r="B145" s="29">
        <v>43809</v>
      </c>
      <c r="C145" s="27" t="s">
        <v>85</v>
      </c>
      <c r="D145" s="28" t="s">
        <v>394</v>
      </c>
      <c r="E145" s="122">
        <v>158.94999999999999</v>
      </c>
      <c r="F145" s="224">
        <v>1.4449999999999998</v>
      </c>
      <c r="G145" s="1"/>
      <c r="H145" s="34"/>
      <c r="I145" s="37"/>
      <c r="J145" s="1"/>
      <c r="K145" s="35"/>
    </row>
    <row r="146" spans="1:11" x14ac:dyDescent="0.25">
      <c r="A146" s="29">
        <v>43809</v>
      </c>
      <c r="B146" s="29">
        <v>43809</v>
      </c>
      <c r="C146" s="27" t="s">
        <v>86</v>
      </c>
      <c r="D146" s="28" t="s">
        <v>684</v>
      </c>
      <c r="E146" s="122">
        <v>325.125</v>
      </c>
      <c r="F146" s="224">
        <v>2.1675</v>
      </c>
      <c r="G146" s="1"/>
      <c r="H146" s="34"/>
      <c r="I146" s="37"/>
      <c r="J146" s="1"/>
      <c r="K146" s="35"/>
    </row>
    <row r="147" spans="1:11" x14ac:dyDescent="0.25">
      <c r="A147" s="29">
        <v>43809</v>
      </c>
      <c r="B147" s="29">
        <v>43809</v>
      </c>
      <c r="C147" s="27" t="s">
        <v>87</v>
      </c>
      <c r="D147" s="28" t="s">
        <v>702</v>
      </c>
      <c r="E147" s="122">
        <v>2246.9027499999997</v>
      </c>
      <c r="F147" s="224">
        <v>3.6124999999999998</v>
      </c>
      <c r="G147" s="1"/>
      <c r="H147" s="34"/>
      <c r="I147" s="37"/>
      <c r="J147" s="1"/>
      <c r="K147" s="35"/>
    </row>
    <row r="148" spans="1:11" x14ac:dyDescent="0.25">
      <c r="A148" s="29">
        <v>43809</v>
      </c>
      <c r="B148" s="29">
        <v>43809</v>
      </c>
      <c r="C148" s="27" t="s">
        <v>88</v>
      </c>
      <c r="D148" s="28" t="s">
        <v>703</v>
      </c>
      <c r="E148" s="122">
        <v>2696.2833000000001</v>
      </c>
      <c r="F148" s="224">
        <v>4.335</v>
      </c>
      <c r="G148" s="1"/>
      <c r="H148" s="34"/>
      <c r="I148" s="37"/>
      <c r="J148" s="1"/>
      <c r="K148" s="35"/>
    </row>
    <row r="149" spans="1:11" x14ac:dyDescent="0.25">
      <c r="A149" s="29">
        <v>43809</v>
      </c>
      <c r="B149" s="29">
        <v>43809</v>
      </c>
      <c r="C149" s="27" t="s">
        <v>89</v>
      </c>
      <c r="D149" s="28" t="s">
        <v>704</v>
      </c>
      <c r="E149" s="122">
        <v>2696.2833000000001</v>
      </c>
      <c r="F149" s="224">
        <v>4.335</v>
      </c>
      <c r="G149" s="1"/>
      <c r="H149" s="34"/>
      <c r="I149" s="37"/>
      <c r="J149" s="1"/>
      <c r="K149" s="35"/>
    </row>
    <row r="150" spans="1:11" x14ac:dyDescent="0.25">
      <c r="A150" s="29">
        <v>43809</v>
      </c>
      <c r="B150" s="29">
        <v>43809</v>
      </c>
      <c r="C150" s="27" t="s">
        <v>90</v>
      </c>
      <c r="D150" s="28" t="s">
        <v>705</v>
      </c>
      <c r="E150" s="122">
        <v>1797.5221999999999</v>
      </c>
      <c r="F150" s="224">
        <v>2.8899999999999997</v>
      </c>
      <c r="G150" s="1"/>
      <c r="H150" s="34"/>
      <c r="I150" s="37"/>
      <c r="J150" s="1"/>
      <c r="K150" s="35"/>
    </row>
    <row r="151" spans="1:11" x14ac:dyDescent="0.25">
      <c r="A151" s="29">
        <v>43809</v>
      </c>
      <c r="B151" s="29">
        <v>43809</v>
      </c>
      <c r="C151" s="27" t="s">
        <v>91</v>
      </c>
      <c r="D151" s="28" t="s">
        <v>706</v>
      </c>
      <c r="E151" s="122">
        <v>1348.14165</v>
      </c>
      <c r="F151" s="224">
        <v>2.1675</v>
      </c>
      <c r="G151" s="1"/>
      <c r="H151" s="34"/>
      <c r="I151" s="37"/>
      <c r="J151" s="1"/>
      <c r="K151" s="35"/>
    </row>
    <row r="152" spans="1:11" x14ac:dyDescent="0.25">
      <c r="A152" s="29">
        <v>43809</v>
      </c>
      <c r="B152" s="29">
        <v>43809</v>
      </c>
      <c r="C152" s="27" t="s">
        <v>92</v>
      </c>
      <c r="D152" s="28" t="s">
        <v>395</v>
      </c>
      <c r="E152" s="122">
        <v>14088.75</v>
      </c>
      <c r="F152" s="224">
        <v>10.8375</v>
      </c>
      <c r="G152" s="1"/>
      <c r="H152" s="34"/>
      <c r="I152" s="37"/>
      <c r="J152" s="1"/>
      <c r="K152" s="35"/>
    </row>
    <row r="153" spans="1:11" x14ac:dyDescent="0.25">
      <c r="A153" s="29">
        <v>43809</v>
      </c>
      <c r="B153" s="29">
        <v>43809</v>
      </c>
      <c r="C153" s="27" t="s">
        <v>93</v>
      </c>
      <c r="D153" s="28" t="s">
        <v>396</v>
      </c>
      <c r="E153" s="122">
        <v>2586.5499999999997</v>
      </c>
      <c r="F153" s="224">
        <v>1.4449999999999998</v>
      </c>
      <c r="G153" s="1"/>
      <c r="H153" s="34"/>
      <c r="I153" s="37"/>
      <c r="J153" s="1"/>
      <c r="K153" s="35"/>
    </row>
    <row r="154" spans="1:11" x14ac:dyDescent="0.25">
      <c r="A154" s="29">
        <v>43809</v>
      </c>
      <c r="B154" s="29">
        <v>43809</v>
      </c>
      <c r="C154" s="27" t="s">
        <v>94</v>
      </c>
      <c r="D154" s="28" t="s">
        <v>397</v>
      </c>
      <c r="E154" s="122">
        <v>1354.6874999999998</v>
      </c>
      <c r="F154" s="224">
        <v>0.72249999999999992</v>
      </c>
      <c r="G154" s="1"/>
      <c r="H154" s="34"/>
      <c r="I154" s="37"/>
      <c r="J154" s="1"/>
      <c r="K154" s="35"/>
    </row>
    <row r="155" spans="1:11" x14ac:dyDescent="0.25">
      <c r="A155" s="29">
        <v>43809</v>
      </c>
      <c r="B155" s="29">
        <v>43809</v>
      </c>
      <c r="C155" s="27" t="s">
        <v>95</v>
      </c>
      <c r="D155" s="28" t="s">
        <v>398</v>
      </c>
      <c r="E155" s="122">
        <v>2392.92</v>
      </c>
      <c r="F155" s="224">
        <v>4.335</v>
      </c>
      <c r="G155" s="1"/>
      <c r="H155" s="34"/>
      <c r="I155" s="37"/>
      <c r="J155" s="1"/>
      <c r="K155" s="35"/>
    </row>
    <row r="156" spans="1:11" x14ac:dyDescent="0.25">
      <c r="A156" s="29">
        <v>43809</v>
      </c>
      <c r="B156" s="29">
        <v>43809</v>
      </c>
      <c r="C156" s="27" t="s">
        <v>96</v>
      </c>
      <c r="D156" s="28" t="s">
        <v>399</v>
      </c>
      <c r="E156" s="122">
        <v>910.34999999999991</v>
      </c>
      <c r="F156" s="224">
        <v>2.8899999999999997</v>
      </c>
      <c r="G156" s="1"/>
      <c r="H156" s="34"/>
      <c r="I156" s="37"/>
      <c r="J156" s="1"/>
      <c r="K156" s="35"/>
    </row>
    <row r="157" spans="1:11" x14ac:dyDescent="0.25">
      <c r="A157" s="29">
        <v>43809</v>
      </c>
      <c r="B157" s="29">
        <v>43809</v>
      </c>
      <c r="C157" s="27" t="s">
        <v>97</v>
      </c>
      <c r="D157" s="28" t="s">
        <v>400</v>
      </c>
      <c r="E157" s="122">
        <v>559.21499999999992</v>
      </c>
      <c r="F157" s="224">
        <v>1.4449999999999998</v>
      </c>
      <c r="G157" s="1"/>
      <c r="H157" s="34"/>
      <c r="I157" s="37"/>
      <c r="J157" s="1"/>
      <c r="K157" s="35"/>
    </row>
    <row r="158" spans="1:11" x14ac:dyDescent="0.25">
      <c r="A158" s="29">
        <v>43809</v>
      </c>
      <c r="B158" s="29">
        <v>43809</v>
      </c>
      <c r="C158" s="27" t="s">
        <v>98</v>
      </c>
      <c r="D158" s="28" t="s">
        <v>401</v>
      </c>
      <c r="E158" s="122">
        <v>2791.7400000000002</v>
      </c>
      <c r="F158" s="224">
        <v>5.0575000000000001</v>
      </c>
      <c r="G158" s="1"/>
      <c r="H158" s="34"/>
      <c r="I158" s="37"/>
      <c r="J158" s="1"/>
      <c r="K158" s="35"/>
    </row>
    <row r="159" spans="1:11" x14ac:dyDescent="0.25">
      <c r="A159" s="29">
        <v>43809</v>
      </c>
      <c r="B159" s="29">
        <v>43809</v>
      </c>
      <c r="C159" s="27" t="s">
        <v>99</v>
      </c>
      <c r="D159" s="28" t="s">
        <v>402</v>
      </c>
      <c r="E159" s="122">
        <v>798.36249999999995</v>
      </c>
      <c r="F159" s="224">
        <v>0.72249999999999992</v>
      </c>
      <c r="G159" s="1"/>
      <c r="H159" s="34"/>
      <c r="I159" s="37"/>
      <c r="J159" s="1"/>
      <c r="K159" s="35"/>
    </row>
    <row r="160" spans="1:11" x14ac:dyDescent="0.25">
      <c r="A160" s="29">
        <v>43809</v>
      </c>
      <c r="B160" s="29">
        <v>43809</v>
      </c>
      <c r="C160" s="27" t="s">
        <v>100</v>
      </c>
      <c r="D160" s="28" t="s">
        <v>403</v>
      </c>
      <c r="E160" s="122">
        <v>2918.8999999999996</v>
      </c>
      <c r="F160" s="224">
        <v>14.45</v>
      </c>
      <c r="G160" s="1"/>
      <c r="H160" s="34"/>
      <c r="I160" s="37"/>
      <c r="J160" s="1"/>
      <c r="K160" s="35"/>
    </row>
    <row r="161" spans="1:11" x14ac:dyDescent="0.25">
      <c r="A161" s="29">
        <v>43809</v>
      </c>
      <c r="B161" s="29">
        <v>43809</v>
      </c>
      <c r="C161" s="27" t="s">
        <v>101</v>
      </c>
      <c r="D161" s="28" t="s">
        <v>404</v>
      </c>
      <c r="E161" s="122">
        <v>1021.615</v>
      </c>
      <c r="F161" s="224">
        <v>5.0575000000000001</v>
      </c>
      <c r="G161" s="1"/>
      <c r="H161" s="34"/>
      <c r="I161" s="37"/>
      <c r="J161" s="1"/>
      <c r="K161" s="35"/>
    </row>
    <row r="162" spans="1:11" x14ac:dyDescent="0.25">
      <c r="A162" s="29">
        <v>43809</v>
      </c>
      <c r="B162" s="29">
        <v>43809</v>
      </c>
      <c r="C162" s="27" t="s">
        <v>102</v>
      </c>
      <c r="D162" s="28" t="s">
        <v>405</v>
      </c>
      <c r="E162" s="122">
        <v>1488.35</v>
      </c>
      <c r="F162" s="224">
        <v>2.8899999999999997</v>
      </c>
      <c r="G162" s="1"/>
      <c r="H162" s="34"/>
      <c r="I162" s="37"/>
      <c r="J162" s="1"/>
      <c r="K162" s="35"/>
    </row>
    <row r="163" spans="1:11" x14ac:dyDescent="0.25">
      <c r="A163" s="29">
        <v>43809</v>
      </c>
      <c r="B163" s="29">
        <v>43809</v>
      </c>
      <c r="C163" s="27" t="s">
        <v>103</v>
      </c>
      <c r="D163" s="28" t="s">
        <v>406</v>
      </c>
      <c r="E163" s="122">
        <v>875.67000000000007</v>
      </c>
      <c r="F163" s="224">
        <v>4.335</v>
      </c>
      <c r="G163" s="1"/>
      <c r="H163" s="34"/>
      <c r="I163" s="37"/>
      <c r="J163" s="1"/>
      <c r="K163" s="35"/>
    </row>
    <row r="164" spans="1:11" x14ac:dyDescent="0.25">
      <c r="A164" s="29">
        <v>43809</v>
      </c>
      <c r="B164" s="29">
        <v>43809</v>
      </c>
      <c r="C164" s="27" t="s">
        <v>104</v>
      </c>
      <c r="D164" s="28" t="s">
        <v>502</v>
      </c>
      <c r="E164" s="122">
        <v>65.747499999999988</v>
      </c>
      <c r="F164" s="224">
        <v>1.4449999999999998</v>
      </c>
      <c r="G164" s="1"/>
      <c r="H164" s="34"/>
      <c r="I164" s="37"/>
      <c r="J164" s="1"/>
      <c r="K164" s="35"/>
    </row>
    <row r="165" spans="1:11" x14ac:dyDescent="0.25">
      <c r="A165" s="29">
        <v>43809</v>
      </c>
      <c r="B165" s="29">
        <v>43809</v>
      </c>
      <c r="C165" s="27" t="s">
        <v>105</v>
      </c>
      <c r="D165" s="28" t="s">
        <v>407</v>
      </c>
      <c r="E165" s="122">
        <v>119.21250000000002</v>
      </c>
      <c r="F165" s="224">
        <v>2.1675</v>
      </c>
      <c r="G165" s="1"/>
      <c r="H165" s="34"/>
      <c r="I165" s="37"/>
      <c r="J165" s="1"/>
      <c r="K165" s="35"/>
    </row>
    <row r="166" spans="1:11" x14ac:dyDescent="0.25">
      <c r="A166" s="29">
        <v>43809</v>
      </c>
      <c r="B166" s="29">
        <v>43809</v>
      </c>
      <c r="C166" s="27" t="s">
        <v>107</v>
      </c>
      <c r="D166" s="28" t="s">
        <v>408</v>
      </c>
      <c r="E166" s="122">
        <v>123.5475</v>
      </c>
      <c r="F166" s="224">
        <v>2.1675</v>
      </c>
      <c r="G166" s="1"/>
      <c r="H166" s="34"/>
      <c r="I166" s="37"/>
      <c r="J166" s="1"/>
      <c r="K166" s="35"/>
    </row>
    <row r="167" spans="1:11" x14ac:dyDescent="0.25">
      <c r="A167" s="29">
        <v>43809</v>
      </c>
      <c r="B167" s="29">
        <v>43809</v>
      </c>
      <c r="C167" s="27" t="s">
        <v>108</v>
      </c>
      <c r="D167" s="28" t="s">
        <v>540</v>
      </c>
      <c r="E167" s="122">
        <v>303.45</v>
      </c>
      <c r="F167" s="224">
        <v>2.8899999999999997</v>
      </c>
      <c r="G167" s="1"/>
      <c r="H167" s="34"/>
      <c r="I167" s="37"/>
      <c r="J167" s="1"/>
      <c r="K167" s="35"/>
    </row>
    <row r="168" spans="1:11" x14ac:dyDescent="0.25">
      <c r="A168" s="29">
        <v>43809</v>
      </c>
      <c r="B168" s="29">
        <v>43809</v>
      </c>
      <c r="C168" s="27" t="s">
        <v>110</v>
      </c>
      <c r="D168" s="28" t="s">
        <v>409</v>
      </c>
      <c r="E168" s="122">
        <v>722.42774999999995</v>
      </c>
      <c r="F168" s="224">
        <v>3.6124999999999998</v>
      </c>
      <c r="G168" s="1"/>
      <c r="H168" s="34"/>
      <c r="I168" s="37"/>
      <c r="J168" s="1"/>
      <c r="K168" s="35"/>
    </row>
    <row r="169" spans="1:11" x14ac:dyDescent="0.25">
      <c r="A169" s="29">
        <v>43809</v>
      </c>
      <c r="B169" s="29">
        <v>43809</v>
      </c>
      <c r="C169" s="27" t="s">
        <v>111</v>
      </c>
      <c r="D169" s="28" t="s">
        <v>410</v>
      </c>
      <c r="E169" s="122">
        <v>303.45</v>
      </c>
      <c r="F169" s="224">
        <v>3.6124999999999998</v>
      </c>
      <c r="G169" s="1"/>
      <c r="H169" s="34"/>
      <c r="I169" s="37"/>
      <c r="J169" s="1"/>
      <c r="K169" s="35"/>
    </row>
    <row r="170" spans="1:11" x14ac:dyDescent="0.25">
      <c r="A170" s="29">
        <v>43809</v>
      </c>
      <c r="B170" s="29">
        <v>43809</v>
      </c>
      <c r="C170" s="27" t="s">
        <v>113</v>
      </c>
      <c r="D170" s="28" t="s">
        <v>411</v>
      </c>
      <c r="E170" s="122">
        <v>291.86109999999996</v>
      </c>
      <c r="F170" s="224">
        <v>2.8899999999999997</v>
      </c>
      <c r="G170" s="1"/>
      <c r="H170" s="34"/>
      <c r="I170" s="37"/>
      <c r="J170" s="1"/>
      <c r="K170" s="35"/>
    </row>
    <row r="171" spans="1:11" x14ac:dyDescent="0.25">
      <c r="A171" s="29">
        <v>43809</v>
      </c>
      <c r="B171" s="29">
        <v>43809</v>
      </c>
      <c r="C171" s="27" t="s">
        <v>114</v>
      </c>
      <c r="D171" s="28" t="s">
        <v>412</v>
      </c>
      <c r="E171" s="122">
        <v>273.10500000000002</v>
      </c>
      <c r="F171" s="224">
        <v>2.1675</v>
      </c>
      <c r="G171" s="1"/>
      <c r="H171" s="34"/>
      <c r="I171" s="37"/>
      <c r="J171" s="1"/>
      <c r="K171" s="35"/>
    </row>
    <row r="172" spans="1:11" x14ac:dyDescent="0.25">
      <c r="A172" s="29">
        <v>43809</v>
      </c>
      <c r="B172" s="29">
        <v>43809</v>
      </c>
      <c r="C172" s="27" t="s">
        <v>115</v>
      </c>
      <c r="D172" s="28" t="s">
        <v>413</v>
      </c>
      <c r="E172" s="122">
        <v>202.28555</v>
      </c>
      <c r="F172" s="224">
        <v>1.4449999999999998</v>
      </c>
      <c r="G172" s="1"/>
      <c r="H172" s="34"/>
      <c r="I172" s="37"/>
      <c r="J172" s="1"/>
      <c r="K172" s="35"/>
    </row>
    <row r="173" spans="1:11" x14ac:dyDescent="0.25">
      <c r="A173" s="29">
        <v>43809</v>
      </c>
      <c r="B173" s="29">
        <v>43809</v>
      </c>
      <c r="C173" s="27" t="s">
        <v>116</v>
      </c>
      <c r="D173" s="28" t="s">
        <v>414</v>
      </c>
      <c r="E173" s="122">
        <v>205.18999999999997</v>
      </c>
      <c r="F173" s="224">
        <v>1.4449999999999998</v>
      </c>
      <c r="G173" s="1"/>
      <c r="H173" s="34"/>
      <c r="I173" s="37"/>
      <c r="J173" s="1"/>
      <c r="K173" s="35"/>
    </row>
    <row r="174" spans="1:11" x14ac:dyDescent="0.25">
      <c r="A174" s="29">
        <v>43809</v>
      </c>
      <c r="B174" s="29">
        <v>43809</v>
      </c>
      <c r="C174" s="27" t="s">
        <v>117</v>
      </c>
      <c r="D174" s="28" t="s">
        <v>415</v>
      </c>
      <c r="E174" s="122">
        <v>809.92250000000001</v>
      </c>
      <c r="F174" s="224">
        <v>13.727499999999999</v>
      </c>
      <c r="G174" s="1"/>
      <c r="H174" s="34"/>
      <c r="I174" s="37"/>
      <c r="J174" s="1"/>
      <c r="K174" s="35"/>
    </row>
    <row r="175" spans="1:11" x14ac:dyDescent="0.25">
      <c r="A175" s="29">
        <v>43809</v>
      </c>
      <c r="B175" s="29">
        <v>43809</v>
      </c>
      <c r="C175" s="27" t="s">
        <v>118</v>
      </c>
      <c r="D175" s="28" t="s">
        <v>503</v>
      </c>
      <c r="E175" s="122">
        <v>3702.09</v>
      </c>
      <c r="F175" s="224">
        <v>8.67</v>
      </c>
      <c r="G175" s="1"/>
      <c r="H175" s="34"/>
      <c r="I175" s="37"/>
      <c r="J175" s="1"/>
      <c r="K175" s="35"/>
    </row>
    <row r="176" spans="1:11" x14ac:dyDescent="0.25">
      <c r="A176" s="29">
        <v>43809</v>
      </c>
      <c r="B176" s="29">
        <v>43809</v>
      </c>
      <c r="C176" s="27" t="s">
        <v>119</v>
      </c>
      <c r="D176" s="28" t="s">
        <v>416</v>
      </c>
      <c r="E176" s="122">
        <v>485.14429999999999</v>
      </c>
      <c r="F176" s="224">
        <v>1.4449999999999998</v>
      </c>
      <c r="G176" s="1"/>
      <c r="H176" s="34"/>
      <c r="I176" s="37"/>
      <c r="J176" s="1"/>
      <c r="K176" s="35"/>
    </row>
    <row r="177" spans="1:11" x14ac:dyDescent="0.25">
      <c r="A177" s="29">
        <v>43809</v>
      </c>
      <c r="B177" s="29">
        <v>43809</v>
      </c>
      <c r="C177" s="27" t="s">
        <v>121</v>
      </c>
      <c r="D177" s="28" t="s">
        <v>417</v>
      </c>
      <c r="E177" s="122">
        <v>723.94500000000016</v>
      </c>
      <c r="F177" s="224">
        <v>4.335</v>
      </c>
      <c r="G177" s="1"/>
      <c r="H177" s="34"/>
      <c r="I177" s="37"/>
      <c r="J177" s="1"/>
      <c r="K177" s="35"/>
    </row>
    <row r="178" spans="1:11" x14ac:dyDescent="0.25">
      <c r="A178" s="29">
        <v>43809</v>
      </c>
      <c r="B178" s="29">
        <v>43809</v>
      </c>
      <c r="C178" s="27" t="s">
        <v>122</v>
      </c>
      <c r="D178" s="28" t="s">
        <v>418</v>
      </c>
      <c r="E178" s="122">
        <v>1976.76</v>
      </c>
      <c r="F178" s="224">
        <v>8.67</v>
      </c>
      <c r="G178" s="1"/>
      <c r="H178" s="34"/>
      <c r="I178" s="37"/>
      <c r="J178" s="1"/>
      <c r="K178" s="35"/>
    </row>
    <row r="179" spans="1:11" x14ac:dyDescent="0.25">
      <c r="A179" s="29">
        <v>43809</v>
      </c>
      <c r="B179" s="29">
        <v>43809</v>
      </c>
      <c r="C179" s="27" t="s">
        <v>123</v>
      </c>
      <c r="D179" s="28" t="s">
        <v>419</v>
      </c>
      <c r="E179" s="122">
        <v>191.46249999999998</v>
      </c>
      <c r="F179" s="224">
        <v>0.72249999999999992</v>
      </c>
      <c r="G179" s="1"/>
      <c r="H179" s="34"/>
      <c r="I179" s="37"/>
      <c r="J179" s="1"/>
      <c r="K179" s="35"/>
    </row>
    <row r="180" spans="1:11" x14ac:dyDescent="0.25">
      <c r="A180" s="29">
        <v>43809</v>
      </c>
      <c r="B180" s="29">
        <v>43809</v>
      </c>
      <c r="C180" s="27" t="s">
        <v>124</v>
      </c>
      <c r="D180" s="28" t="s">
        <v>420</v>
      </c>
      <c r="E180" s="122">
        <v>766.42800000000011</v>
      </c>
      <c r="F180" s="224">
        <v>2.1675</v>
      </c>
      <c r="G180" s="1"/>
      <c r="H180" s="34"/>
      <c r="I180" s="37"/>
      <c r="J180" s="1"/>
      <c r="K180" s="35"/>
    </row>
    <row r="181" spans="1:11" x14ac:dyDescent="0.25">
      <c r="A181" s="29">
        <v>43809</v>
      </c>
      <c r="B181" s="29">
        <v>43809</v>
      </c>
      <c r="C181" s="27" t="s">
        <v>125</v>
      </c>
      <c r="D181" s="28" t="s">
        <v>421</v>
      </c>
      <c r="E181" s="122">
        <v>1532.8560000000002</v>
      </c>
      <c r="F181" s="224">
        <v>4.335</v>
      </c>
      <c r="G181" s="1"/>
      <c r="H181" s="34"/>
      <c r="I181" s="37"/>
      <c r="J181" s="1"/>
      <c r="K181" s="35"/>
    </row>
    <row r="182" spans="1:11" x14ac:dyDescent="0.25">
      <c r="A182" s="29">
        <v>43809</v>
      </c>
      <c r="B182" s="29">
        <v>43809</v>
      </c>
      <c r="C182" s="27" t="s">
        <v>126</v>
      </c>
      <c r="D182" s="28" t="s">
        <v>422</v>
      </c>
      <c r="E182" s="122">
        <v>50.574999999999996</v>
      </c>
      <c r="F182" s="224">
        <v>1.4449999999999998</v>
      </c>
      <c r="G182" s="1"/>
      <c r="H182" s="34"/>
      <c r="I182" s="37"/>
      <c r="J182" s="1"/>
      <c r="K182" s="35"/>
    </row>
    <row r="183" spans="1:11" x14ac:dyDescent="0.25">
      <c r="A183" s="29">
        <v>43809</v>
      </c>
      <c r="B183" s="29">
        <v>43809</v>
      </c>
      <c r="C183" s="27" t="s">
        <v>127</v>
      </c>
      <c r="D183" s="28" t="s">
        <v>423</v>
      </c>
      <c r="E183" s="122">
        <v>285.63315</v>
      </c>
      <c r="F183" s="224">
        <v>47.685000000000002</v>
      </c>
      <c r="G183" s="1"/>
      <c r="H183" s="34"/>
      <c r="I183" s="37"/>
      <c r="J183" s="1"/>
      <c r="K183" s="35"/>
    </row>
    <row r="184" spans="1:11" x14ac:dyDescent="0.25">
      <c r="A184" s="29">
        <v>43809</v>
      </c>
      <c r="B184" s="29">
        <v>43809</v>
      </c>
      <c r="C184" s="27" t="s">
        <v>128</v>
      </c>
      <c r="D184" s="28" t="s">
        <v>686</v>
      </c>
      <c r="E184" s="122">
        <v>325.84750000000003</v>
      </c>
      <c r="F184" s="224">
        <v>15.895</v>
      </c>
      <c r="G184" s="1"/>
      <c r="H184" s="34"/>
      <c r="I184" s="37"/>
      <c r="J184" s="1"/>
      <c r="K184" s="35"/>
    </row>
    <row r="185" spans="1:11" x14ac:dyDescent="0.25">
      <c r="A185" s="29">
        <v>43809</v>
      </c>
      <c r="B185" s="29">
        <v>43809</v>
      </c>
      <c r="C185" s="27" t="s">
        <v>129</v>
      </c>
      <c r="D185" s="28" t="s">
        <v>687</v>
      </c>
      <c r="E185" s="122">
        <v>401.6377500000001</v>
      </c>
      <c r="F185" s="224">
        <v>21.675000000000001</v>
      </c>
      <c r="G185" s="1"/>
      <c r="H185" s="34"/>
      <c r="I185" s="37"/>
      <c r="J185" s="1"/>
      <c r="K185" s="35"/>
    </row>
    <row r="186" spans="1:11" x14ac:dyDescent="0.25">
      <c r="A186" s="29">
        <v>43809</v>
      </c>
      <c r="B186" s="29">
        <v>43809</v>
      </c>
      <c r="C186" s="27" t="s">
        <v>130</v>
      </c>
      <c r="D186" s="28" t="s">
        <v>688</v>
      </c>
      <c r="E186" s="122">
        <v>770.76300000000015</v>
      </c>
      <c r="F186" s="224">
        <v>14.45</v>
      </c>
      <c r="G186" s="1"/>
      <c r="H186" s="34"/>
      <c r="I186" s="37"/>
      <c r="J186" s="1"/>
      <c r="K186" s="35"/>
    </row>
    <row r="187" spans="1:11" x14ac:dyDescent="0.25">
      <c r="A187" s="29">
        <v>43809</v>
      </c>
      <c r="B187" s="29">
        <v>43809</v>
      </c>
      <c r="C187" s="27" t="s">
        <v>131</v>
      </c>
      <c r="D187" s="28" t="s">
        <v>689</v>
      </c>
      <c r="E187" s="122">
        <v>346.8</v>
      </c>
      <c r="F187" s="224">
        <v>10.8375</v>
      </c>
      <c r="G187" s="1"/>
      <c r="H187" s="34"/>
      <c r="I187" s="37"/>
      <c r="J187" s="1"/>
      <c r="K187" s="35"/>
    </row>
    <row r="188" spans="1:11" x14ac:dyDescent="0.25">
      <c r="A188" s="29">
        <v>43809</v>
      </c>
      <c r="B188" s="29">
        <v>43809</v>
      </c>
      <c r="C188" s="27" t="s">
        <v>132</v>
      </c>
      <c r="D188" s="28" t="s">
        <v>690</v>
      </c>
      <c r="E188" s="122">
        <v>401.6377500000001</v>
      </c>
      <c r="F188" s="224">
        <v>21.675000000000001</v>
      </c>
      <c r="G188" s="1"/>
      <c r="H188" s="34"/>
      <c r="I188" s="37"/>
      <c r="J188" s="1"/>
      <c r="K188" s="35"/>
    </row>
    <row r="189" spans="1:11" x14ac:dyDescent="0.25">
      <c r="A189" s="29">
        <v>43809</v>
      </c>
      <c r="B189" s="29">
        <v>43809</v>
      </c>
      <c r="C189" s="27" t="s">
        <v>133</v>
      </c>
      <c r="D189" s="28" t="s">
        <v>685</v>
      </c>
      <c r="E189" s="122">
        <v>1018.65275</v>
      </c>
      <c r="F189" s="224">
        <v>7.2249999999999996</v>
      </c>
      <c r="G189" s="1"/>
      <c r="H189" s="34"/>
      <c r="I189" s="37"/>
      <c r="J189" s="1"/>
      <c r="K189" s="35"/>
    </row>
    <row r="190" spans="1:11" x14ac:dyDescent="0.25">
      <c r="A190" s="29">
        <v>43809</v>
      </c>
      <c r="B190" s="29">
        <v>43809</v>
      </c>
      <c r="C190" s="27" t="s">
        <v>134</v>
      </c>
      <c r="D190" s="28" t="s">
        <v>935</v>
      </c>
      <c r="E190" s="122">
        <v>157.505</v>
      </c>
      <c r="F190" s="224">
        <v>0.72249999999999992</v>
      </c>
      <c r="G190" s="1"/>
      <c r="H190" s="34"/>
      <c r="I190" s="37"/>
      <c r="J190" s="1"/>
      <c r="K190" s="35"/>
    </row>
    <row r="191" spans="1:11" x14ac:dyDescent="0.25">
      <c r="A191" s="29">
        <v>43809</v>
      </c>
      <c r="B191" s="29">
        <v>43809</v>
      </c>
      <c r="C191" s="27" t="s">
        <v>135</v>
      </c>
      <c r="D191" s="28" t="s">
        <v>424</v>
      </c>
      <c r="E191" s="122">
        <v>429.76467500000001</v>
      </c>
      <c r="F191" s="224">
        <v>12.282499999999999</v>
      </c>
      <c r="G191" s="1"/>
      <c r="H191" s="34"/>
      <c r="I191" s="37"/>
      <c r="J191" s="1"/>
      <c r="K191" s="35"/>
    </row>
    <row r="192" spans="1:11" x14ac:dyDescent="0.25">
      <c r="A192" s="29">
        <v>43809</v>
      </c>
      <c r="B192" s="29">
        <v>43809</v>
      </c>
      <c r="C192" s="27" t="s">
        <v>136</v>
      </c>
      <c r="D192" s="28" t="s">
        <v>425</v>
      </c>
      <c r="E192" s="122">
        <v>43.349999999999994</v>
      </c>
      <c r="F192" s="224">
        <v>1.4449999999999998</v>
      </c>
      <c r="G192" s="1"/>
      <c r="H192" s="34"/>
      <c r="I192" s="37"/>
      <c r="J192" s="1"/>
      <c r="K192" s="35"/>
    </row>
    <row r="193" spans="1:11" x14ac:dyDescent="0.25">
      <c r="A193" s="29">
        <v>43809</v>
      </c>
      <c r="B193" s="29">
        <v>43809</v>
      </c>
      <c r="C193" s="27" t="s">
        <v>137</v>
      </c>
      <c r="D193" s="28" t="s">
        <v>426</v>
      </c>
      <c r="E193" s="122">
        <v>30.995249999999995</v>
      </c>
      <c r="F193" s="224">
        <v>1.4449999999999998</v>
      </c>
      <c r="G193" s="1"/>
      <c r="H193" s="34"/>
      <c r="I193" s="37"/>
      <c r="J193" s="1"/>
      <c r="K193" s="35"/>
    </row>
    <row r="194" spans="1:11" x14ac:dyDescent="0.25">
      <c r="A194" s="29">
        <v>43809</v>
      </c>
      <c r="B194" s="29">
        <v>43809</v>
      </c>
      <c r="C194" s="27" t="s">
        <v>138</v>
      </c>
      <c r="D194" s="28" t="s">
        <v>427</v>
      </c>
      <c r="E194" s="122">
        <v>114.44400000000002</v>
      </c>
      <c r="F194" s="224">
        <v>1.4449999999999998</v>
      </c>
      <c r="G194" s="1"/>
      <c r="H194" s="34"/>
      <c r="I194" s="37"/>
      <c r="J194" s="1"/>
      <c r="K194" s="35"/>
    </row>
    <row r="195" spans="1:11" x14ac:dyDescent="0.25">
      <c r="A195" s="29">
        <v>43809</v>
      </c>
      <c r="B195" s="29">
        <v>43809</v>
      </c>
      <c r="C195" s="27" t="s">
        <v>139</v>
      </c>
      <c r="D195" s="28" t="s">
        <v>428</v>
      </c>
      <c r="E195" s="122">
        <v>648.91337499999997</v>
      </c>
      <c r="F195" s="224">
        <v>16.6175</v>
      </c>
      <c r="G195" s="1"/>
      <c r="H195" s="34"/>
      <c r="I195" s="37"/>
      <c r="J195" s="1"/>
      <c r="K195" s="35"/>
    </row>
    <row r="196" spans="1:11" x14ac:dyDescent="0.25">
      <c r="A196" s="29">
        <v>43809</v>
      </c>
      <c r="B196" s="29">
        <v>43809</v>
      </c>
      <c r="C196" s="27" t="s">
        <v>140</v>
      </c>
      <c r="D196" s="28" t="s">
        <v>429</v>
      </c>
      <c r="E196" s="122">
        <v>561.49087499999996</v>
      </c>
      <c r="F196" s="224">
        <v>6.5025000000000004</v>
      </c>
      <c r="G196" s="1"/>
      <c r="H196" s="34"/>
      <c r="I196" s="37"/>
      <c r="J196" s="1"/>
      <c r="K196" s="35"/>
    </row>
    <row r="197" spans="1:11" x14ac:dyDescent="0.25">
      <c r="A197" s="29">
        <v>43809</v>
      </c>
      <c r="B197" s="29">
        <v>43809</v>
      </c>
      <c r="C197" s="27" t="s">
        <v>141</v>
      </c>
      <c r="D197" s="28" t="s">
        <v>430</v>
      </c>
      <c r="E197" s="122">
        <v>1408.875</v>
      </c>
      <c r="F197" s="224">
        <v>21.675000000000001</v>
      </c>
      <c r="G197" s="1"/>
      <c r="H197" s="34"/>
      <c r="I197" s="37"/>
      <c r="J197" s="1"/>
      <c r="K197" s="35"/>
    </row>
    <row r="198" spans="1:11" x14ac:dyDescent="0.25">
      <c r="A198" s="29">
        <v>43809</v>
      </c>
      <c r="B198" s="29">
        <v>43809</v>
      </c>
      <c r="C198" s="27" t="s">
        <v>142</v>
      </c>
      <c r="D198" s="28" t="s">
        <v>431</v>
      </c>
      <c r="E198" s="122">
        <v>1408.875</v>
      </c>
      <c r="F198" s="224">
        <v>21.675000000000001</v>
      </c>
      <c r="G198" s="1"/>
      <c r="H198" s="34"/>
      <c r="I198" s="37"/>
      <c r="J198" s="1"/>
      <c r="K198" s="35"/>
    </row>
    <row r="199" spans="1:11" x14ac:dyDescent="0.25">
      <c r="A199" s="29">
        <v>43809</v>
      </c>
      <c r="B199" s="29">
        <v>43809</v>
      </c>
      <c r="C199" s="27" t="s">
        <v>143</v>
      </c>
      <c r="D199" s="28" t="s">
        <v>432</v>
      </c>
      <c r="E199" s="122">
        <v>323.67999999999995</v>
      </c>
      <c r="F199" s="224">
        <v>5.7799999999999994</v>
      </c>
      <c r="G199" s="1"/>
      <c r="H199" s="34"/>
      <c r="I199" s="37"/>
      <c r="J199" s="1"/>
      <c r="K199" s="35"/>
    </row>
    <row r="200" spans="1:11" x14ac:dyDescent="0.25">
      <c r="A200" s="29">
        <v>43809</v>
      </c>
      <c r="B200" s="29">
        <v>43809</v>
      </c>
      <c r="C200" s="27" t="s">
        <v>144</v>
      </c>
      <c r="D200" s="28" t="s">
        <v>433</v>
      </c>
      <c r="E200" s="122">
        <v>195.07499999999999</v>
      </c>
      <c r="F200" s="224">
        <v>39.015000000000001</v>
      </c>
      <c r="G200" s="1"/>
      <c r="H200" s="34"/>
      <c r="I200" s="37"/>
      <c r="J200" s="1"/>
      <c r="K200" s="35"/>
    </row>
    <row r="201" spans="1:11" x14ac:dyDescent="0.25">
      <c r="A201" s="29">
        <v>43809</v>
      </c>
      <c r="B201" s="29">
        <v>43809</v>
      </c>
      <c r="C201" s="27" t="s">
        <v>145</v>
      </c>
      <c r="D201" s="28" t="s">
        <v>434</v>
      </c>
      <c r="E201" s="122">
        <v>31.789999999999996</v>
      </c>
      <c r="F201" s="224">
        <v>2.8899999999999997</v>
      </c>
      <c r="G201" s="1"/>
      <c r="H201" s="34"/>
      <c r="I201" s="37"/>
      <c r="J201" s="1"/>
      <c r="K201" s="35"/>
    </row>
    <row r="202" spans="1:11" x14ac:dyDescent="0.25">
      <c r="A202" s="29">
        <v>43809</v>
      </c>
      <c r="B202" s="29">
        <v>43809</v>
      </c>
      <c r="C202" s="27" t="s">
        <v>146</v>
      </c>
      <c r="D202" s="28" t="s">
        <v>691</v>
      </c>
      <c r="E202" s="122">
        <v>184.23750000000001</v>
      </c>
      <c r="F202" s="224">
        <v>2.1675</v>
      </c>
      <c r="G202" s="1"/>
      <c r="H202" s="34"/>
      <c r="I202" s="37"/>
      <c r="J202" s="1"/>
      <c r="K202" s="35"/>
    </row>
    <row r="203" spans="1:11" x14ac:dyDescent="0.25">
      <c r="A203" s="29">
        <v>43809</v>
      </c>
      <c r="B203" s="29">
        <v>43809</v>
      </c>
      <c r="C203" s="27" t="s">
        <v>147</v>
      </c>
      <c r="D203" s="28" t="s">
        <v>435</v>
      </c>
      <c r="E203" s="122">
        <v>3095.19</v>
      </c>
      <c r="F203" s="224">
        <v>12.282499999999999</v>
      </c>
      <c r="G203" s="1"/>
      <c r="H203" s="34"/>
      <c r="I203" s="37"/>
      <c r="J203" s="1"/>
      <c r="K203" s="35"/>
    </row>
    <row r="204" spans="1:11" x14ac:dyDescent="0.25">
      <c r="A204" s="29">
        <v>43809</v>
      </c>
      <c r="B204" s="29">
        <v>43809</v>
      </c>
      <c r="C204" s="27" t="s">
        <v>148</v>
      </c>
      <c r="D204" s="28" t="s">
        <v>692</v>
      </c>
      <c r="E204" s="122">
        <v>54.91</v>
      </c>
      <c r="F204" s="224">
        <v>1.4449999999999998</v>
      </c>
      <c r="G204" s="1"/>
      <c r="H204" s="34"/>
      <c r="I204" s="37"/>
      <c r="J204" s="1"/>
      <c r="K204" s="35"/>
    </row>
    <row r="205" spans="1:11" x14ac:dyDescent="0.25">
      <c r="A205" s="29">
        <v>43809</v>
      </c>
      <c r="B205" s="29">
        <v>43809</v>
      </c>
      <c r="C205" s="27" t="s">
        <v>149</v>
      </c>
      <c r="D205" s="28" t="s">
        <v>436</v>
      </c>
      <c r="E205" s="122">
        <v>604.01</v>
      </c>
      <c r="F205" s="224">
        <v>15.895</v>
      </c>
      <c r="G205" s="1"/>
      <c r="H205" s="34"/>
      <c r="I205" s="37"/>
      <c r="J205" s="1"/>
      <c r="K205" s="35"/>
    </row>
    <row r="206" spans="1:11" x14ac:dyDescent="0.25">
      <c r="A206" s="29">
        <v>43809</v>
      </c>
      <c r="B206" s="29">
        <v>43809</v>
      </c>
      <c r="C206" s="27" t="s">
        <v>150</v>
      </c>
      <c r="D206" s="28" t="s">
        <v>437</v>
      </c>
      <c r="E206" s="122">
        <v>220.65149999999997</v>
      </c>
      <c r="F206" s="224">
        <v>0.72249999999999992</v>
      </c>
      <c r="G206" s="1"/>
      <c r="H206" s="34"/>
      <c r="I206" s="37"/>
      <c r="J206" s="1"/>
      <c r="K206" s="35"/>
    </row>
    <row r="207" spans="1:11" x14ac:dyDescent="0.25">
      <c r="A207" s="29">
        <v>43809</v>
      </c>
      <c r="B207" s="29">
        <v>43809</v>
      </c>
      <c r="C207" s="27" t="s">
        <v>151</v>
      </c>
      <c r="D207" s="28" t="s">
        <v>438</v>
      </c>
      <c r="E207" s="122">
        <v>286.11</v>
      </c>
      <c r="F207" s="224">
        <v>6.5025000000000004</v>
      </c>
      <c r="G207" s="1"/>
      <c r="H207" s="34"/>
      <c r="I207" s="37"/>
      <c r="J207" s="1"/>
      <c r="K207" s="35"/>
    </row>
    <row r="208" spans="1:11" x14ac:dyDescent="0.25">
      <c r="A208" s="29">
        <v>43809</v>
      </c>
      <c r="B208" s="29">
        <v>43809</v>
      </c>
      <c r="C208" s="27" t="s">
        <v>152</v>
      </c>
      <c r="D208" s="28" t="s">
        <v>439</v>
      </c>
      <c r="E208" s="122">
        <v>206.63499999999999</v>
      </c>
      <c r="F208" s="224">
        <v>2.8899999999999997</v>
      </c>
      <c r="G208" s="1"/>
      <c r="H208" s="34"/>
      <c r="I208" s="37"/>
      <c r="J208" s="1"/>
      <c r="K208" s="35"/>
    </row>
    <row r="209" spans="1:11" x14ac:dyDescent="0.25">
      <c r="A209" s="29">
        <v>43809</v>
      </c>
      <c r="B209" s="29">
        <v>43809</v>
      </c>
      <c r="C209" s="27" t="s">
        <v>153</v>
      </c>
      <c r="D209" s="28" t="s">
        <v>440</v>
      </c>
      <c r="E209" s="122">
        <v>413.27</v>
      </c>
      <c r="F209" s="224">
        <v>5.7799999999999994</v>
      </c>
      <c r="G209" s="1"/>
      <c r="H209" s="34"/>
      <c r="I209" s="37"/>
      <c r="J209" s="1"/>
      <c r="K209" s="35"/>
    </row>
    <row r="210" spans="1:11" x14ac:dyDescent="0.25">
      <c r="A210" s="29">
        <v>43809</v>
      </c>
      <c r="B210" s="29">
        <v>43809</v>
      </c>
      <c r="C210" s="27" t="s">
        <v>155</v>
      </c>
      <c r="D210" s="28" t="s">
        <v>669</v>
      </c>
      <c r="E210" s="190">
        <v>1647.3</v>
      </c>
      <c r="F210" s="224">
        <v>7.2249999999999996</v>
      </c>
      <c r="G210" s="1"/>
      <c r="H210" s="34"/>
      <c r="I210" s="37"/>
      <c r="J210" s="1"/>
      <c r="K210" s="35"/>
    </row>
    <row r="211" spans="1:11" x14ac:dyDescent="0.25">
      <c r="A211" s="29">
        <v>43809</v>
      </c>
      <c r="B211" s="29">
        <v>43809</v>
      </c>
      <c r="C211" s="27" t="s">
        <v>156</v>
      </c>
      <c r="D211" s="28" t="s">
        <v>441</v>
      </c>
      <c r="E211" s="190">
        <v>541.87499999999989</v>
      </c>
      <c r="F211" s="224">
        <v>1.4449999999999998</v>
      </c>
      <c r="G211" s="1"/>
      <c r="H211" s="34"/>
      <c r="I211" s="37"/>
      <c r="J211" s="1"/>
      <c r="K211" s="35"/>
    </row>
    <row r="212" spans="1:11" x14ac:dyDescent="0.25">
      <c r="A212" s="29">
        <v>43809</v>
      </c>
      <c r="B212" s="29">
        <v>43809</v>
      </c>
      <c r="C212" s="27" t="s">
        <v>157</v>
      </c>
      <c r="D212" s="28" t="s">
        <v>442</v>
      </c>
      <c r="E212" s="190">
        <v>578</v>
      </c>
      <c r="F212" s="224">
        <v>3.6124999999999998</v>
      </c>
      <c r="G212" s="1"/>
      <c r="H212" s="34"/>
      <c r="I212" s="37"/>
      <c r="J212" s="1"/>
      <c r="K212" s="35"/>
    </row>
    <row r="213" spans="1:11" x14ac:dyDescent="0.25">
      <c r="A213" s="29">
        <v>43809</v>
      </c>
      <c r="B213" s="29">
        <v>43809</v>
      </c>
      <c r="C213" s="27" t="s">
        <v>158</v>
      </c>
      <c r="D213" s="28" t="s">
        <v>670</v>
      </c>
      <c r="E213" s="190">
        <v>111.98749999999998</v>
      </c>
      <c r="F213" s="224">
        <v>0.72249999999999992</v>
      </c>
      <c r="G213" s="1"/>
      <c r="H213" s="34"/>
      <c r="I213" s="37"/>
      <c r="J213" s="1"/>
      <c r="K213" s="35"/>
    </row>
    <row r="214" spans="1:11" x14ac:dyDescent="0.25">
      <c r="A214" s="29">
        <v>43809</v>
      </c>
      <c r="B214" s="29">
        <v>43809</v>
      </c>
      <c r="C214" s="27" t="s">
        <v>159</v>
      </c>
      <c r="D214" s="28" t="s">
        <v>443</v>
      </c>
      <c r="E214" s="190">
        <v>46.962499999999991</v>
      </c>
      <c r="F214" s="224">
        <v>0.72249999999999992</v>
      </c>
      <c r="G214" s="1"/>
      <c r="H214" s="34"/>
      <c r="I214" s="37"/>
      <c r="J214" s="1"/>
      <c r="K214" s="35"/>
    </row>
    <row r="215" spans="1:11" x14ac:dyDescent="0.25">
      <c r="A215" s="29">
        <v>43809</v>
      </c>
      <c r="B215" s="29">
        <v>43809</v>
      </c>
      <c r="C215" s="27" t="s">
        <v>160</v>
      </c>
      <c r="D215" s="28" t="s">
        <v>444</v>
      </c>
      <c r="E215" s="190">
        <v>1854.6574999999998</v>
      </c>
      <c r="F215" s="224">
        <v>12.282499999999999</v>
      </c>
      <c r="G215" s="1"/>
      <c r="H215" s="34"/>
      <c r="I215" s="37"/>
      <c r="J215" s="1"/>
      <c r="K215" s="35"/>
    </row>
    <row r="216" spans="1:11" x14ac:dyDescent="0.25">
      <c r="A216" s="29">
        <v>43809</v>
      </c>
      <c r="B216" s="29">
        <v>43809</v>
      </c>
      <c r="C216" s="27" t="s">
        <v>161</v>
      </c>
      <c r="D216" s="28" t="s">
        <v>672</v>
      </c>
      <c r="E216" s="190">
        <v>1408.875</v>
      </c>
      <c r="F216" s="224">
        <v>7.2249999999999996</v>
      </c>
      <c r="G216" s="1"/>
      <c r="H216" s="34"/>
      <c r="I216" s="37"/>
      <c r="J216" s="1"/>
      <c r="K216" s="35"/>
    </row>
    <row r="217" spans="1:11" x14ac:dyDescent="0.25">
      <c r="A217" s="29">
        <v>43809</v>
      </c>
      <c r="B217" s="29">
        <v>43809</v>
      </c>
      <c r="C217" s="27" t="s">
        <v>162</v>
      </c>
      <c r="D217" s="28" t="s">
        <v>671</v>
      </c>
      <c r="E217" s="190">
        <v>2071.4074999999998</v>
      </c>
      <c r="F217" s="224">
        <v>14.45</v>
      </c>
      <c r="G217" s="1"/>
      <c r="H217" s="34"/>
      <c r="I217" s="37"/>
      <c r="J217" s="1"/>
      <c r="K217" s="35"/>
    </row>
    <row r="218" spans="1:11" x14ac:dyDescent="0.25">
      <c r="A218" s="29">
        <v>43809</v>
      </c>
      <c r="B218" s="29">
        <v>43809</v>
      </c>
      <c r="C218" s="27" t="s">
        <v>163</v>
      </c>
      <c r="D218" s="28" t="s">
        <v>445</v>
      </c>
      <c r="E218" s="190">
        <v>1715.9375</v>
      </c>
      <c r="F218" s="224">
        <v>18.0625</v>
      </c>
      <c r="G218" s="1"/>
      <c r="H218" s="34"/>
      <c r="I218" s="37"/>
      <c r="J218" s="1"/>
      <c r="K218" s="35"/>
    </row>
    <row r="219" spans="1:11" x14ac:dyDescent="0.25">
      <c r="A219" s="29">
        <v>43809</v>
      </c>
      <c r="B219" s="29">
        <v>43809</v>
      </c>
      <c r="C219" s="27" t="s">
        <v>164</v>
      </c>
      <c r="D219" s="28" t="s">
        <v>674</v>
      </c>
      <c r="E219" s="190">
        <v>1657.1259999999997</v>
      </c>
      <c r="F219" s="224">
        <v>11.559999999999999</v>
      </c>
      <c r="G219" s="1"/>
      <c r="H219" s="34"/>
      <c r="I219" s="37"/>
      <c r="J219" s="1"/>
      <c r="K219" s="35"/>
    </row>
    <row r="220" spans="1:11" x14ac:dyDescent="0.25">
      <c r="A220" s="29">
        <v>43809</v>
      </c>
      <c r="B220" s="29">
        <v>43809</v>
      </c>
      <c r="C220" s="27" t="s">
        <v>165</v>
      </c>
      <c r="D220" s="28" t="s">
        <v>446</v>
      </c>
      <c r="E220" s="190">
        <v>1070.7450000000001</v>
      </c>
      <c r="F220" s="224">
        <v>4.335</v>
      </c>
      <c r="G220" s="1"/>
      <c r="H220" s="34"/>
      <c r="I220" s="37"/>
      <c r="J220" s="1"/>
      <c r="K220" s="35"/>
    </row>
    <row r="221" spans="1:11" x14ac:dyDescent="0.25">
      <c r="A221" s="29">
        <v>43809</v>
      </c>
      <c r="B221" s="29">
        <v>43809</v>
      </c>
      <c r="C221" s="27" t="s">
        <v>166</v>
      </c>
      <c r="D221" s="28" t="s">
        <v>673</v>
      </c>
      <c r="E221" s="190">
        <v>1260.7625</v>
      </c>
      <c r="F221" s="224">
        <v>3.6124999999999998</v>
      </c>
      <c r="G221" s="1"/>
      <c r="H221" s="34"/>
      <c r="I221" s="37"/>
      <c r="J221" s="1"/>
      <c r="K221" s="35"/>
    </row>
    <row r="222" spans="1:11" x14ac:dyDescent="0.25">
      <c r="A222" s="29">
        <v>43809</v>
      </c>
      <c r="B222" s="29">
        <v>43809</v>
      </c>
      <c r="C222" s="27" t="s">
        <v>167</v>
      </c>
      <c r="D222" s="28" t="s">
        <v>708</v>
      </c>
      <c r="E222" s="190">
        <v>2593.7749999999996</v>
      </c>
      <c r="F222" s="224">
        <v>0.72249999999999992</v>
      </c>
      <c r="G222" s="1"/>
      <c r="H222" s="34"/>
      <c r="I222" s="37"/>
      <c r="J222" s="1"/>
      <c r="K222" s="35"/>
    </row>
    <row r="223" spans="1:11" x14ac:dyDescent="0.25">
      <c r="A223" s="29">
        <v>43809</v>
      </c>
      <c r="B223" s="29">
        <v>43809</v>
      </c>
      <c r="C223" s="27" t="s">
        <v>168</v>
      </c>
      <c r="D223" s="28" t="s">
        <v>447</v>
      </c>
      <c r="E223" s="190">
        <v>1625.625</v>
      </c>
      <c r="F223" s="224">
        <v>4.335</v>
      </c>
      <c r="G223" s="1"/>
      <c r="H223" s="34"/>
      <c r="I223" s="37"/>
      <c r="J223" s="1"/>
      <c r="K223" s="35"/>
    </row>
    <row r="224" spans="1:11" x14ac:dyDescent="0.25">
      <c r="A224" s="29">
        <v>43809</v>
      </c>
      <c r="B224" s="29">
        <v>43809</v>
      </c>
      <c r="C224" s="27" t="s">
        <v>169</v>
      </c>
      <c r="D224" s="28" t="s">
        <v>675</v>
      </c>
      <c r="E224" s="190">
        <v>22238.55</v>
      </c>
      <c r="F224" s="224">
        <v>4.335</v>
      </c>
      <c r="G224" s="1"/>
      <c r="H224" s="34"/>
      <c r="I224" s="37"/>
      <c r="J224" s="1"/>
      <c r="K224" s="35"/>
    </row>
    <row r="225" spans="1:11" x14ac:dyDescent="0.25">
      <c r="A225" s="29">
        <v>43809</v>
      </c>
      <c r="B225" s="29">
        <v>43809</v>
      </c>
      <c r="C225" s="27" t="s">
        <v>170</v>
      </c>
      <c r="D225" s="28" t="s">
        <v>448</v>
      </c>
      <c r="E225" s="190">
        <v>721.05499999999995</v>
      </c>
      <c r="F225" s="224">
        <v>1.4449999999999998</v>
      </c>
      <c r="G225" s="1"/>
      <c r="H225" s="34"/>
      <c r="I225" s="37"/>
      <c r="J225" s="1"/>
      <c r="K225" s="35"/>
    </row>
    <row r="226" spans="1:11" x14ac:dyDescent="0.25">
      <c r="A226" s="29">
        <v>43809</v>
      </c>
      <c r="B226" s="29">
        <v>43809</v>
      </c>
      <c r="C226" s="27" t="s">
        <v>171</v>
      </c>
      <c r="D226" s="28" t="s">
        <v>709</v>
      </c>
      <c r="E226" s="190">
        <v>2585.7841500000004</v>
      </c>
      <c r="F226" s="224">
        <v>4.335</v>
      </c>
      <c r="G226" s="1"/>
      <c r="H226" s="34"/>
      <c r="I226" s="37"/>
      <c r="J226" s="1"/>
      <c r="K226" s="35"/>
    </row>
    <row r="227" spans="1:11" x14ac:dyDescent="0.25">
      <c r="A227" s="29">
        <v>43809</v>
      </c>
      <c r="B227" s="29">
        <v>43809</v>
      </c>
      <c r="C227" s="27" t="s">
        <v>172</v>
      </c>
      <c r="D227" s="28" t="s">
        <v>449</v>
      </c>
      <c r="E227" s="122">
        <v>312.76302499999997</v>
      </c>
      <c r="F227" s="224">
        <v>0.72249999999999992</v>
      </c>
      <c r="G227" s="1"/>
      <c r="H227" s="34"/>
      <c r="I227" s="37"/>
      <c r="J227" s="1"/>
      <c r="K227" s="35"/>
    </row>
    <row r="228" spans="1:11" x14ac:dyDescent="0.25">
      <c r="A228" s="29">
        <v>43809</v>
      </c>
      <c r="B228" s="29">
        <v>43809</v>
      </c>
      <c r="C228" s="27" t="s">
        <v>173</v>
      </c>
      <c r="D228" s="28" t="s">
        <v>936</v>
      </c>
      <c r="E228" s="122">
        <v>144.49999999999997</v>
      </c>
      <c r="F228" s="224">
        <v>0.72249999999999992</v>
      </c>
      <c r="G228" s="1"/>
      <c r="H228" s="34"/>
      <c r="I228" s="37"/>
      <c r="J228" s="1"/>
      <c r="K228" s="35"/>
    </row>
    <row r="229" spans="1:11" x14ac:dyDescent="0.25">
      <c r="A229" s="29">
        <v>43809</v>
      </c>
      <c r="B229" s="29">
        <v>43809</v>
      </c>
      <c r="C229" s="27" t="s">
        <v>174</v>
      </c>
      <c r="D229" s="28" t="s">
        <v>450</v>
      </c>
      <c r="E229" s="122">
        <v>148.11249999999998</v>
      </c>
      <c r="F229" s="224">
        <v>0.72249999999999992</v>
      </c>
      <c r="G229" s="1"/>
      <c r="H229" s="34"/>
      <c r="I229" s="37"/>
      <c r="J229" s="1"/>
      <c r="K229" s="35"/>
    </row>
    <row r="230" spans="1:11" x14ac:dyDescent="0.25">
      <c r="A230" s="29">
        <v>43809</v>
      </c>
      <c r="B230" s="29">
        <v>43809</v>
      </c>
      <c r="C230" s="27" t="s">
        <v>175</v>
      </c>
      <c r="D230" s="28" t="s">
        <v>451</v>
      </c>
      <c r="E230" s="122">
        <v>1812.0300000000002</v>
      </c>
      <c r="F230" s="224">
        <v>8.67</v>
      </c>
      <c r="G230" s="1"/>
      <c r="H230" s="34"/>
      <c r="I230" s="37"/>
      <c r="J230" s="1"/>
      <c r="K230" s="35"/>
    </row>
    <row r="231" spans="1:11" x14ac:dyDescent="0.25">
      <c r="A231" s="29">
        <v>43809</v>
      </c>
      <c r="B231" s="29">
        <v>43809</v>
      </c>
      <c r="C231" s="27" t="s">
        <v>176</v>
      </c>
      <c r="D231" s="28" t="s">
        <v>452</v>
      </c>
      <c r="E231" s="122">
        <v>1963.0324999999998</v>
      </c>
      <c r="F231" s="224">
        <v>9.3925000000000001</v>
      </c>
      <c r="G231" s="1"/>
      <c r="H231" s="34"/>
      <c r="I231" s="37"/>
      <c r="J231" s="1"/>
      <c r="K231" s="35"/>
    </row>
    <row r="232" spans="1:11" x14ac:dyDescent="0.25">
      <c r="A232" s="29">
        <v>43809</v>
      </c>
      <c r="B232" s="29">
        <v>43809</v>
      </c>
      <c r="C232" s="27" t="s">
        <v>177</v>
      </c>
      <c r="D232" s="28" t="s">
        <v>453</v>
      </c>
      <c r="E232" s="122">
        <v>3624.0600000000004</v>
      </c>
      <c r="F232" s="224">
        <v>17.34</v>
      </c>
      <c r="G232" s="1"/>
      <c r="H232" s="34"/>
      <c r="I232" s="37"/>
      <c r="J232" s="1"/>
      <c r="K232" s="35"/>
    </row>
    <row r="233" spans="1:11" x14ac:dyDescent="0.25">
      <c r="A233" s="29">
        <v>43809</v>
      </c>
      <c r="B233" s="29">
        <v>43809</v>
      </c>
      <c r="C233" s="27" t="s">
        <v>178</v>
      </c>
      <c r="D233" s="28" t="s">
        <v>454</v>
      </c>
      <c r="E233" s="122">
        <v>5285.0875000000005</v>
      </c>
      <c r="F233" s="224">
        <v>25.287500000000001</v>
      </c>
      <c r="G233" s="1"/>
      <c r="H233" s="34"/>
      <c r="I233" s="37"/>
      <c r="J233" s="1"/>
      <c r="K233" s="35"/>
    </row>
    <row r="234" spans="1:11" x14ac:dyDescent="0.25">
      <c r="A234" s="29">
        <v>43809</v>
      </c>
      <c r="B234" s="29">
        <v>43809</v>
      </c>
      <c r="C234" s="27" t="s">
        <v>179</v>
      </c>
      <c r="D234" s="28" t="s">
        <v>455</v>
      </c>
      <c r="E234" s="122">
        <v>33776.875</v>
      </c>
      <c r="F234" s="224">
        <v>39.737499999999997</v>
      </c>
      <c r="G234" s="1"/>
      <c r="H234" s="34"/>
      <c r="I234" s="37"/>
      <c r="J234" s="1"/>
      <c r="K234" s="35"/>
    </row>
    <row r="235" spans="1:11" x14ac:dyDescent="0.25">
      <c r="A235" s="29">
        <v>43809</v>
      </c>
      <c r="B235" s="29">
        <v>43809</v>
      </c>
      <c r="C235" s="27" t="s">
        <v>180</v>
      </c>
      <c r="D235" s="28" t="s">
        <v>456</v>
      </c>
      <c r="E235" s="122">
        <v>606.9</v>
      </c>
      <c r="F235" s="224">
        <v>8.67</v>
      </c>
      <c r="G235" s="1"/>
      <c r="H235" s="34"/>
      <c r="I235" s="37"/>
      <c r="J235" s="1"/>
      <c r="K235" s="35"/>
    </row>
    <row r="236" spans="1:11" x14ac:dyDescent="0.25">
      <c r="A236" s="29">
        <v>43809</v>
      </c>
      <c r="B236" s="29">
        <v>43809</v>
      </c>
      <c r="C236" s="27" t="s">
        <v>181</v>
      </c>
      <c r="D236" s="28" t="s">
        <v>457</v>
      </c>
      <c r="E236" s="122">
        <v>202.29999999999998</v>
      </c>
      <c r="F236" s="224">
        <v>2.8899999999999997</v>
      </c>
      <c r="G236" s="1"/>
      <c r="H236" s="34"/>
      <c r="I236" s="37"/>
      <c r="J236" s="1"/>
      <c r="K236" s="35"/>
    </row>
    <row r="237" spans="1:11" x14ac:dyDescent="0.25">
      <c r="A237" s="29">
        <v>43809</v>
      </c>
      <c r="B237" s="29">
        <v>43809</v>
      </c>
      <c r="C237" s="27" t="s">
        <v>182</v>
      </c>
      <c r="D237" s="28" t="s">
        <v>458</v>
      </c>
      <c r="E237" s="122">
        <v>1391.4916499999999</v>
      </c>
      <c r="F237" s="224">
        <v>4.335</v>
      </c>
      <c r="G237" s="1"/>
      <c r="H237" s="34"/>
      <c r="I237" s="37"/>
      <c r="J237" s="1"/>
      <c r="K237" s="35"/>
    </row>
    <row r="238" spans="1:11" x14ac:dyDescent="0.25">
      <c r="A238" s="29">
        <v>43809</v>
      </c>
      <c r="B238" s="29">
        <v>43809</v>
      </c>
      <c r="C238" s="27" t="s">
        <v>183</v>
      </c>
      <c r="D238" s="28" t="s">
        <v>459</v>
      </c>
      <c r="E238" s="122">
        <v>11646.6711</v>
      </c>
      <c r="F238" s="224">
        <v>2.8899999999999997</v>
      </c>
      <c r="G238" s="1"/>
      <c r="H238" s="34"/>
      <c r="I238" s="37"/>
      <c r="J238" s="1"/>
      <c r="K238" s="35"/>
    </row>
    <row r="239" spans="1:11" x14ac:dyDescent="0.25">
      <c r="A239" s="29">
        <v>43809</v>
      </c>
      <c r="B239" s="29">
        <v>43809</v>
      </c>
      <c r="C239" s="27" t="s">
        <v>184</v>
      </c>
      <c r="D239" s="28" t="s">
        <v>460</v>
      </c>
      <c r="E239" s="122">
        <v>397.375</v>
      </c>
      <c r="F239" s="224">
        <v>7.2249999999999996</v>
      </c>
      <c r="G239" s="1"/>
      <c r="H239" s="34"/>
      <c r="I239" s="37"/>
      <c r="J239" s="1"/>
      <c r="K239" s="35"/>
    </row>
    <row r="240" spans="1:11" x14ac:dyDescent="0.25">
      <c r="A240" s="29">
        <v>43809</v>
      </c>
      <c r="B240" s="29">
        <v>43809</v>
      </c>
      <c r="C240" s="27" t="s">
        <v>185</v>
      </c>
      <c r="D240" s="28" t="s">
        <v>461</v>
      </c>
      <c r="E240" s="122">
        <v>190.74</v>
      </c>
      <c r="F240" s="224">
        <v>7.9474999999999998</v>
      </c>
      <c r="G240" s="1"/>
      <c r="H240" s="34"/>
      <c r="I240" s="37"/>
      <c r="J240" s="1"/>
      <c r="K240" s="35"/>
    </row>
    <row r="241" spans="1:11" x14ac:dyDescent="0.25">
      <c r="A241" s="29">
        <v>43809</v>
      </c>
      <c r="B241" s="29">
        <v>43809</v>
      </c>
      <c r="C241" s="27" t="s">
        <v>186</v>
      </c>
      <c r="D241" s="28" t="s">
        <v>462</v>
      </c>
      <c r="E241" s="122">
        <v>1326.51</v>
      </c>
      <c r="F241" s="224">
        <v>6.5025000000000004</v>
      </c>
      <c r="G241" s="1"/>
      <c r="H241" s="34"/>
      <c r="I241" s="37"/>
      <c r="J241" s="1"/>
      <c r="K241" s="35"/>
    </row>
    <row r="242" spans="1:11" x14ac:dyDescent="0.25">
      <c r="A242" s="29">
        <v>43809</v>
      </c>
      <c r="B242" s="29">
        <v>43809</v>
      </c>
      <c r="C242" s="27" t="s">
        <v>187</v>
      </c>
      <c r="D242" s="28" t="s">
        <v>463</v>
      </c>
      <c r="E242" s="122">
        <v>5998.5417999999991</v>
      </c>
      <c r="F242" s="224">
        <v>1.4449999999999998</v>
      </c>
      <c r="G242" s="1"/>
      <c r="H242" s="34"/>
      <c r="I242" s="37"/>
      <c r="J242" s="1"/>
      <c r="K242" s="35"/>
    </row>
    <row r="243" spans="1:11" x14ac:dyDescent="0.25">
      <c r="A243" s="29">
        <v>43809</v>
      </c>
      <c r="B243" s="29">
        <v>43809</v>
      </c>
      <c r="C243" s="27" t="s">
        <v>188</v>
      </c>
      <c r="D243" s="28" t="s">
        <v>937</v>
      </c>
      <c r="E243" s="122">
        <v>9859.7407500000008</v>
      </c>
      <c r="F243" s="224">
        <v>2.1675</v>
      </c>
      <c r="G243" s="1"/>
      <c r="H243" s="34"/>
      <c r="I243" s="37"/>
      <c r="J243" s="1"/>
      <c r="K243" s="35"/>
    </row>
    <row r="244" spans="1:11" x14ac:dyDescent="0.25">
      <c r="A244" s="29">
        <v>43809</v>
      </c>
      <c r="B244" s="29">
        <v>43809</v>
      </c>
      <c r="C244" s="27" t="s">
        <v>189</v>
      </c>
      <c r="D244" s="28" t="s">
        <v>464</v>
      </c>
      <c r="E244" s="122">
        <v>3452.4012249999996</v>
      </c>
      <c r="F244" s="224">
        <v>42.627499999999998</v>
      </c>
      <c r="G244" s="1"/>
      <c r="H244" s="34"/>
      <c r="I244" s="37"/>
      <c r="J244" s="1"/>
      <c r="K244" s="35"/>
    </row>
    <row r="245" spans="1:11" x14ac:dyDescent="0.25">
      <c r="A245" s="29">
        <v>43809</v>
      </c>
      <c r="B245" s="29">
        <v>43809</v>
      </c>
      <c r="C245" s="27" t="s">
        <v>190</v>
      </c>
      <c r="D245" s="28" t="s">
        <v>465</v>
      </c>
      <c r="E245" s="122">
        <v>3327.835</v>
      </c>
      <c r="F245" s="224">
        <v>33.957500000000003</v>
      </c>
      <c r="G245" s="1"/>
      <c r="H245" s="34"/>
      <c r="I245" s="37"/>
      <c r="J245" s="1"/>
      <c r="K245" s="35"/>
    </row>
    <row r="246" spans="1:11" x14ac:dyDescent="0.25">
      <c r="A246" s="29">
        <v>43809</v>
      </c>
      <c r="B246" s="29">
        <v>43809</v>
      </c>
      <c r="C246" s="27" t="s">
        <v>191</v>
      </c>
      <c r="D246" s="28" t="s">
        <v>466</v>
      </c>
      <c r="E246" s="122">
        <v>252.87499999999997</v>
      </c>
      <c r="F246" s="224">
        <v>0.72249999999999992</v>
      </c>
      <c r="G246" s="1"/>
      <c r="H246" s="34"/>
      <c r="I246" s="37"/>
      <c r="J246" s="1"/>
      <c r="K246" s="35"/>
    </row>
    <row r="247" spans="1:11" x14ac:dyDescent="0.25">
      <c r="A247" s="29">
        <v>43809</v>
      </c>
      <c r="B247" s="29">
        <v>43809</v>
      </c>
      <c r="C247" s="27" t="s">
        <v>192</v>
      </c>
      <c r="D247" s="28" t="s">
        <v>711</v>
      </c>
      <c r="E247" s="122">
        <v>1397.12715</v>
      </c>
      <c r="F247" s="224">
        <v>2.1675</v>
      </c>
      <c r="G247" s="1"/>
      <c r="H247" s="34"/>
      <c r="I247" s="37"/>
      <c r="J247" s="1"/>
      <c r="K247" s="35"/>
    </row>
    <row r="248" spans="1:11" x14ac:dyDescent="0.25">
      <c r="A248" s="29">
        <v>43809</v>
      </c>
      <c r="B248" s="29">
        <v>43809</v>
      </c>
      <c r="C248" s="27" t="s">
        <v>193</v>
      </c>
      <c r="D248" s="28" t="s">
        <v>467</v>
      </c>
      <c r="E248" s="122">
        <v>866.99999999999989</v>
      </c>
      <c r="F248" s="224">
        <v>1.4449999999999998</v>
      </c>
      <c r="G248" s="1"/>
      <c r="H248" s="34"/>
      <c r="I248" s="37"/>
      <c r="J248" s="1"/>
      <c r="K248" s="35"/>
    </row>
    <row r="249" spans="1:11" x14ac:dyDescent="0.25">
      <c r="A249" s="29">
        <v>43809</v>
      </c>
      <c r="B249" s="29">
        <v>43809</v>
      </c>
      <c r="C249" s="27" t="s">
        <v>194</v>
      </c>
      <c r="D249" s="28" t="s">
        <v>710</v>
      </c>
      <c r="E249" s="122">
        <v>1216.1625750000001</v>
      </c>
      <c r="F249" s="224">
        <v>2.1675</v>
      </c>
      <c r="G249" s="1"/>
      <c r="H249" s="34"/>
      <c r="I249" s="37"/>
      <c r="J249" s="1"/>
      <c r="K249" s="35"/>
    </row>
    <row r="250" spans="1:11" x14ac:dyDescent="0.25">
      <c r="A250" s="29">
        <v>43809</v>
      </c>
      <c r="B250" s="29">
        <v>43809</v>
      </c>
      <c r="C250" s="27" t="s">
        <v>195</v>
      </c>
      <c r="D250" s="28" t="s">
        <v>468</v>
      </c>
      <c r="E250" s="122">
        <v>22916.544000000002</v>
      </c>
      <c r="F250" s="224">
        <v>21.675000000000001</v>
      </c>
      <c r="G250" s="1"/>
      <c r="H250" s="34"/>
      <c r="I250" s="37"/>
      <c r="J250" s="1"/>
      <c r="K250" s="35"/>
    </row>
    <row r="251" spans="1:11" x14ac:dyDescent="0.25">
      <c r="A251" s="29">
        <v>43809</v>
      </c>
      <c r="B251" s="29">
        <v>43809</v>
      </c>
      <c r="C251" s="27" t="s">
        <v>196</v>
      </c>
      <c r="D251" s="28" t="s">
        <v>469</v>
      </c>
      <c r="E251" s="122">
        <v>11049.047999999999</v>
      </c>
      <c r="F251" s="224">
        <v>7.2249999999999996</v>
      </c>
      <c r="G251" s="1"/>
      <c r="H251" s="34"/>
      <c r="I251" s="37"/>
      <c r="J251" s="1"/>
      <c r="K251" s="35"/>
    </row>
    <row r="252" spans="1:11" x14ac:dyDescent="0.25">
      <c r="A252" s="29">
        <v>43809</v>
      </c>
      <c r="B252" s="29">
        <v>43809</v>
      </c>
      <c r="C252" s="27" t="s">
        <v>197</v>
      </c>
      <c r="D252" s="28" t="s">
        <v>470</v>
      </c>
      <c r="E252" s="122">
        <v>14216.27125</v>
      </c>
      <c r="F252" s="224">
        <v>3.6124999999999998</v>
      </c>
      <c r="G252" s="1"/>
      <c r="H252" s="34"/>
      <c r="I252" s="37"/>
      <c r="J252" s="1"/>
      <c r="K252" s="35"/>
    </row>
    <row r="253" spans="1:11" x14ac:dyDescent="0.25">
      <c r="A253" s="29">
        <v>43809</v>
      </c>
      <c r="B253" s="29">
        <v>43809</v>
      </c>
      <c r="C253" s="27" t="s">
        <v>198</v>
      </c>
      <c r="D253" s="28" t="s">
        <v>471</v>
      </c>
      <c r="E253" s="122">
        <v>3146.9715750000005</v>
      </c>
      <c r="F253" s="224">
        <v>23.842500000000001</v>
      </c>
      <c r="G253" s="1"/>
      <c r="H253" s="34"/>
      <c r="I253" s="37"/>
      <c r="J253" s="1"/>
      <c r="K253" s="35"/>
    </row>
    <row r="254" spans="1:11" x14ac:dyDescent="0.25">
      <c r="A254" s="29">
        <v>43809</v>
      </c>
      <c r="B254" s="29">
        <v>43809</v>
      </c>
      <c r="C254" s="27" t="s">
        <v>199</v>
      </c>
      <c r="D254" s="28" t="s">
        <v>472</v>
      </c>
      <c r="E254" s="122">
        <v>433.49999999999994</v>
      </c>
      <c r="F254" s="224">
        <v>0.72249999999999992</v>
      </c>
      <c r="G254" s="1"/>
      <c r="H254" s="34"/>
      <c r="I254" s="37"/>
      <c r="J254" s="1"/>
      <c r="K254" s="35"/>
    </row>
    <row r="255" spans="1:11" x14ac:dyDescent="0.25">
      <c r="A255" s="29">
        <v>43809</v>
      </c>
      <c r="B255" s="29">
        <v>43809</v>
      </c>
      <c r="C255" s="27" t="s">
        <v>200</v>
      </c>
      <c r="D255" s="28" t="s">
        <v>712</v>
      </c>
      <c r="E255" s="122">
        <v>2378.6145000000006</v>
      </c>
      <c r="F255" s="224">
        <v>2.1675</v>
      </c>
      <c r="G255" s="1"/>
      <c r="H255" s="34"/>
      <c r="I255" s="37"/>
      <c r="J255" s="1"/>
      <c r="K255" s="35"/>
    </row>
    <row r="256" spans="1:11" x14ac:dyDescent="0.25">
      <c r="A256" s="29">
        <v>43809</v>
      </c>
      <c r="B256" s="29">
        <v>43809</v>
      </c>
      <c r="C256" s="27" t="s">
        <v>201</v>
      </c>
      <c r="D256" s="28" t="s">
        <v>938</v>
      </c>
      <c r="E256" s="122">
        <v>287.55499999999995</v>
      </c>
      <c r="F256" s="224">
        <v>1.4449999999999998</v>
      </c>
      <c r="G256" s="1"/>
      <c r="H256" s="34"/>
      <c r="I256" s="37"/>
      <c r="J256" s="1"/>
      <c r="K256" s="35"/>
    </row>
    <row r="257" spans="1:11" x14ac:dyDescent="0.25">
      <c r="A257" s="29">
        <v>43809</v>
      </c>
      <c r="B257" s="29">
        <v>43809</v>
      </c>
      <c r="C257" s="27" t="s">
        <v>202</v>
      </c>
      <c r="D257" s="28" t="s">
        <v>504</v>
      </c>
      <c r="E257" s="122">
        <v>963.81500000000005</v>
      </c>
      <c r="F257" s="224">
        <v>1.4449999999999998</v>
      </c>
      <c r="G257" s="1"/>
      <c r="H257" s="34"/>
      <c r="I257" s="37"/>
      <c r="J257" s="1"/>
      <c r="K257" s="35"/>
    </row>
    <row r="258" spans="1:11" x14ac:dyDescent="0.25">
      <c r="A258" s="29">
        <v>43809</v>
      </c>
      <c r="B258" s="29">
        <v>43809</v>
      </c>
      <c r="C258" s="27" t="s">
        <v>203</v>
      </c>
      <c r="D258" s="28" t="s">
        <v>714</v>
      </c>
      <c r="E258" s="122">
        <v>3032.1157500000008</v>
      </c>
      <c r="F258" s="224">
        <v>4.335</v>
      </c>
      <c r="G258" s="1"/>
      <c r="H258" s="34"/>
      <c r="I258" s="37"/>
      <c r="J258" s="1"/>
      <c r="K258" s="35"/>
    </row>
    <row r="259" spans="1:11" x14ac:dyDescent="0.25">
      <c r="A259" s="29">
        <v>43809</v>
      </c>
      <c r="B259" s="29">
        <v>43809</v>
      </c>
      <c r="C259" s="27" t="s">
        <v>204</v>
      </c>
      <c r="D259" s="28" t="s">
        <v>713</v>
      </c>
      <c r="E259" s="122">
        <v>5558.8788750000012</v>
      </c>
      <c r="F259" s="224">
        <v>7.9474999999999998</v>
      </c>
      <c r="G259" s="1"/>
      <c r="H259" s="34"/>
      <c r="I259" s="37"/>
      <c r="J259" s="1"/>
      <c r="K259" s="35"/>
    </row>
    <row r="260" spans="1:11" x14ac:dyDescent="0.25">
      <c r="A260" s="29">
        <v>43809</v>
      </c>
      <c r="B260" s="29">
        <v>43809</v>
      </c>
      <c r="C260" s="27" t="s">
        <v>205</v>
      </c>
      <c r="D260" s="28" t="s">
        <v>505</v>
      </c>
      <c r="E260" s="122">
        <v>1047.6249999999998</v>
      </c>
      <c r="F260" s="224">
        <v>0.72249999999999992</v>
      </c>
      <c r="G260" s="1"/>
      <c r="H260" s="34"/>
      <c r="I260" s="37"/>
      <c r="J260" s="1"/>
      <c r="K260" s="35"/>
    </row>
    <row r="261" spans="1:11" x14ac:dyDescent="0.25">
      <c r="A261" s="29">
        <v>43809</v>
      </c>
      <c r="B261" s="29">
        <v>43809</v>
      </c>
      <c r="C261" s="27" t="s">
        <v>206</v>
      </c>
      <c r="D261" s="28" t="s">
        <v>715</v>
      </c>
      <c r="E261" s="122">
        <v>7161.420000000001</v>
      </c>
      <c r="F261" s="224">
        <v>4.335</v>
      </c>
      <c r="G261" s="1"/>
      <c r="H261" s="34"/>
      <c r="I261" s="37"/>
      <c r="J261" s="1"/>
      <c r="K261" s="35"/>
    </row>
    <row r="262" spans="1:11" x14ac:dyDescent="0.25">
      <c r="A262" s="29">
        <v>43809</v>
      </c>
      <c r="B262" s="29">
        <v>43809</v>
      </c>
      <c r="C262" s="27" t="s">
        <v>207</v>
      </c>
      <c r="D262" s="28" t="s">
        <v>716</v>
      </c>
      <c r="E262" s="122">
        <v>2097.2729999999997</v>
      </c>
      <c r="F262" s="224">
        <v>1.4449999999999998</v>
      </c>
      <c r="G262" s="1"/>
      <c r="H262" s="34"/>
      <c r="I262" s="37"/>
      <c r="J262" s="1"/>
      <c r="K262" s="35"/>
    </row>
    <row r="263" spans="1:11" x14ac:dyDescent="0.25">
      <c r="A263" s="29">
        <v>43809</v>
      </c>
      <c r="B263" s="29">
        <v>43809</v>
      </c>
      <c r="C263" s="27" t="s">
        <v>208</v>
      </c>
      <c r="D263" s="28" t="s">
        <v>717</v>
      </c>
      <c r="E263" s="122">
        <v>30108.019999999997</v>
      </c>
      <c r="F263" s="224">
        <v>5.7799999999999994</v>
      </c>
      <c r="G263" s="1"/>
      <c r="H263" s="34"/>
      <c r="I263" s="37"/>
      <c r="J263" s="1"/>
      <c r="K263" s="35"/>
    </row>
    <row r="264" spans="1:11" x14ac:dyDescent="0.25">
      <c r="A264" s="29">
        <v>43809</v>
      </c>
      <c r="B264" s="29">
        <v>43809</v>
      </c>
      <c r="C264" s="27" t="s">
        <v>209</v>
      </c>
      <c r="D264" s="28" t="s">
        <v>718</v>
      </c>
      <c r="E264" s="122">
        <v>4313.9029999999993</v>
      </c>
      <c r="F264" s="224">
        <v>0.72249999999999992</v>
      </c>
      <c r="G264" s="1"/>
      <c r="H264" s="34"/>
      <c r="I264" s="37"/>
      <c r="J264" s="1"/>
      <c r="K264" s="35"/>
    </row>
    <row r="265" spans="1:11" x14ac:dyDescent="0.25">
      <c r="A265" s="29">
        <v>43809</v>
      </c>
      <c r="B265" s="29">
        <v>43809</v>
      </c>
      <c r="C265" s="27" t="s">
        <v>210</v>
      </c>
      <c r="D265" s="28" t="s">
        <v>719</v>
      </c>
      <c r="E265" s="122">
        <v>3323.4999999999995</v>
      </c>
      <c r="F265" s="224">
        <v>1.4449999999999998</v>
      </c>
      <c r="G265" s="1"/>
      <c r="H265" s="34"/>
      <c r="I265" s="37"/>
      <c r="J265" s="1"/>
      <c r="K265" s="35"/>
    </row>
    <row r="266" spans="1:11" x14ac:dyDescent="0.25">
      <c r="A266" s="29">
        <v>43809</v>
      </c>
      <c r="B266" s="29">
        <v>43809</v>
      </c>
      <c r="C266" s="27" t="s">
        <v>211</v>
      </c>
      <c r="D266" s="28" t="s">
        <v>506</v>
      </c>
      <c r="E266" s="122">
        <v>12874.949999999999</v>
      </c>
      <c r="F266" s="224">
        <v>7.9474999999999998</v>
      </c>
      <c r="G266" s="1"/>
      <c r="H266" s="34"/>
      <c r="I266" s="37"/>
      <c r="J266" s="1"/>
      <c r="K266" s="35"/>
    </row>
    <row r="267" spans="1:11" x14ac:dyDescent="0.25">
      <c r="A267" s="29">
        <v>43809</v>
      </c>
      <c r="B267" s="29">
        <v>43809</v>
      </c>
      <c r="C267" s="27" t="s">
        <v>212</v>
      </c>
      <c r="D267" s="28" t="s">
        <v>507</v>
      </c>
      <c r="E267" s="122">
        <v>715.27499999999998</v>
      </c>
      <c r="F267" s="224">
        <v>4.335</v>
      </c>
      <c r="G267" s="1"/>
      <c r="H267" s="34"/>
      <c r="I267" s="37"/>
      <c r="J267" s="1"/>
      <c r="K267" s="35"/>
    </row>
    <row r="268" spans="1:11" x14ac:dyDescent="0.25">
      <c r="A268" s="29">
        <v>43809</v>
      </c>
      <c r="B268" s="29">
        <v>43809</v>
      </c>
      <c r="C268" s="27" t="s">
        <v>213</v>
      </c>
      <c r="D268" s="28" t="s">
        <v>473</v>
      </c>
      <c r="E268" s="122">
        <v>6979.3499999999995</v>
      </c>
      <c r="F268" s="224">
        <v>33.234999999999999</v>
      </c>
      <c r="G268" s="1"/>
      <c r="H268" s="34"/>
      <c r="I268" s="37"/>
      <c r="J268" s="1"/>
      <c r="K268" s="35"/>
    </row>
    <row r="269" spans="1:11" x14ac:dyDescent="0.25">
      <c r="A269" s="29">
        <v>43809</v>
      </c>
      <c r="B269" s="29">
        <v>43809</v>
      </c>
      <c r="C269" s="27" t="s">
        <v>214</v>
      </c>
      <c r="D269" s="28" t="s">
        <v>474</v>
      </c>
      <c r="E269" s="122">
        <v>2134.9875000000002</v>
      </c>
      <c r="F269" s="224">
        <v>2.1675</v>
      </c>
      <c r="G269" s="1"/>
      <c r="H269" s="34"/>
      <c r="I269" s="37"/>
      <c r="J269" s="1"/>
      <c r="K269" s="35"/>
    </row>
    <row r="270" spans="1:11" x14ac:dyDescent="0.25">
      <c r="A270" s="29">
        <v>43809</v>
      </c>
      <c r="B270" s="29">
        <v>43809</v>
      </c>
      <c r="C270" s="27" t="s">
        <v>215</v>
      </c>
      <c r="D270" s="28" t="s">
        <v>720</v>
      </c>
      <c r="E270" s="122">
        <v>2429.7675000000004</v>
      </c>
      <c r="F270" s="224">
        <v>4.335</v>
      </c>
      <c r="G270" s="1"/>
      <c r="H270" s="34"/>
      <c r="I270" s="37"/>
      <c r="J270" s="1"/>
      <c r="K270" s="35"/>
    </row>
    <row r="271" spans="1:11" x14ac:dyDescent="0.25">
      <c r="A271" s="29">
        <v>43809</v>
      </c>
      <c r="B271" s="29">
        <v>43809</v>
      </c>
      <c r="C271" s="27" t="s">
        <v>216</v>
      </c>
      <c r="D271" s="28" t="s">
        <v>475</v>
      </c>
      <c r="E271" s="122">
        <v>8474.3469999999998</v>
      </c>
      <c r="F271" s="224">
        <v>3.6124999999999998</v>
      </c>
      <c r="G271" s="1"/>
      <c r="H271" s="34"/>
      <c r="I271" s="37"/>
      <c r="J271" s="1"/>
      <c r="K271" s="35"/>
    </row>
    <row r="272" spans="1:11" x14ac:dyDescent="0.25">
      <c r="A272" s="29">
        <v>43809</v>
      </c>
      <c r="B272" s="29">
        <v>43809</v>
      </c>
      <c r="C272" s="27" t="s">
        <v>217</v>
      </c>
      <c r="D272" s="28" t="s">
        <v>476</v>
      </c>
      <c r="E272" s="122">
        <v>65.747499999999988</v>
      </c>
      <c r="F272" s="224">
        <v>0.72249999999999992</v>
      </c>
      <c r="G272" s="1"/>
      <c r="H272" s="34"/>
      <c r="I272" s="37"/>
      <c r="J272" s="1"/>
      <c r="K272" s="35"/>
    </row>
    <row r="273" spans="1:11" x14ac:dyDescent="0.25">
      <c r="A273" s="29">
        <v>43809</v>
      </c>
      <c r="B273" s="29">
        <v>43809</v>
      </c>
      <c r="C273" s="27" t="s">
        <v>218</v>
      </c>
      <c r="D273" s="28" t="s">
        <v>939</v>
      </c>
      <c r="E273" s="122">
        <v>1038.3191999999999</v>
      </c>
      <c r="F273" s="224">
        <v>5.7799999999999994</v>
      </c>
      <c r="G273" s="1"/>
      <c r="H273" s="34"/>
      <c r="I273" s="37"/>
      <c r="J273" s="1"/>
      <c r="K273" s="35"/>
    </row>
    <row r="274" spans="1:11" x14ac:dyDescent="0.25">
      <c r="A274" s="29">
        <v>43809</v>
      </c>
      <c r="B274" s="29">
        <v>43809</v>
      </c>
      <c r="C274" s="27" t="s">
        <v>219</v>
      </c>
      <c r="D274" s="28" t="s">
        <v>477</v>
      </c>
      <c r="E274" s="122">
        <v>425.91375000000005</v>
      </c>
      <c r="F274" s="224">
        <v>6.5025000000000004</v>
      </c>
      <c r="G274" s="1"/>
      <c r="H274" s="34"/>
      <c r="I274" s="37"/>
      <c r="J274" s="1"/>
      <c r="K274" s="35"/>
    </row>
    <row r="275" spans="1:11" x14ac:dyDescent="0.25">
      <c r="A275" s="29">
        <v>43809</v>
      </c>
      <c r="B275" s="29">
        <v>43809</v>
      </c>
      <c r="C275" s="27" t="s">
        <v>220</v>
      </c>
      <c r="D275" s="28" t="s">
        <v>478</v>
      </c>
      <c r="E275" s="122">
        <v>997.05</v>
      </c>
      <c r="F275" s="224">
        <v>16.6175</v>
      </c>
      <c r="G275" s="1"/>
      <c r="H275" s="34"/>
      <c r="I275" s="37"/>
      <c r="J275" s="1"/>
      <c r="K275" s="35"/>
    </row>
    <row r="276" spans="1:11" x14ac:dyDescent="0.25">
      <c r="A276" s="29">
        <v>43809</v>
      </c>
      <c r="B276" s="29">
        <v>43809</v>
      </c>
      <c r="C276" s="27" t="s">
        <v>221</v>
      </c>
      <c r="D276" s="28" t="s">
        <v>693</v>
      </c>
      <c r="E276" s="122">
        <v>528.5809999999999</v>
      </c>
      <c r="F276" s="224">
        <v>2.8899999999999997</v>
      </c>
      <c r="G276" s="1"/>
      <c r="H276" s="34"/>
      <c r="I276" s="37"/>
      <c r="J276" s="1"/>
      <c r="K276" s="35"/>
    </row>
    <row r="277" spans="1:11" x14ac:dyDescent="0.25">
      <c r="A277" s="29">
        <v>43809</v>
      </c>
      <c r="B277" s="29">
        <v>43809</v>
      </c>
      <c r="C277" s="27" t="s">
        <v>222</v>
      </c>
      <c r="D277" s="28" t="s">
        <v>940</v>
      </c>
      <c r="E277" s="122">
        <v>15.172499999999999</v>
      </c>
      <c r="F277" s="224">
        <v>5.0575000000000001</v>
      </c>
      <c r="G277" s="1"/>
      <c r="H277" s="34"/>
      <c r="I277" s="37"/>
      <c r="J277" s="1"/>
      <c r="K277" s="35"/>
    </row>
    <row r="278" spans="1:11" x14ac:dyDescent="0.25">
      <c r="A278" s="29">
        <v>43809</v>
      </c>
      <c r="B278" s="29">
        <v>43809</v>
      </c>
      <c r="C278" s="27" t="s">
        <v>223</v>
      </c>
      <c r="D278" s="28" t="s">
        <v>721</v>
      </c>
      <c r="E278" s="122">
        <v>34784.04</v>
      </c>
      <c r="F278" s="224">
        <v>2.1675</v>
      </c>
      <c r="G278" s="1"/>
      <c r="H278" s="34"/>
      <c r="I278" s="37"/>
      <c r="J278" s="1"/>
      <c r="K278" s="35"/>
    </row>
    <row r="279" spans="1:11" x14ac:dyDescent="0.25">
      <c r="A279" s="29">
        <v>43809</v>
      </c>
      <c r="B279" s="29">
        <v>43809</v>
      </c>
      <c r="C279" s="27" t="s">
        <v>224</v>
      </c>
      <c r="D279" s="28" t="s">
        <v>479</v>
      </c>
      <c r="E279" s="122">
        <v>55.632499999999993</v>
      </c>
      <c r="F279" s="224">
        <v>0.72249999999999992</v>
      </c>
      <c r="G279" s="1"/>
      <c r="H279" s="34"/>
      <c r="I279" s="37"/>
      <c r="J279" s="1"/>
      <c r="K279" s="35"/>
    </row>
    <row r="280" spans="1:11" x14ac:dyDescent="0.25">
      <c r="A280" s="29">
        <v>43809</v>
      </c>
      <c r="B280" s="29">
        <v>43809</v>
      </c>
      <c r="C280" s="27" t="s">
        <v>225</v>
      </c>
      <c r="D280" s="28" t="s">
        <v>480</v>
      </c>
      <c r="E280" s="122">
        <v>3468</v>
      </c>
      <c r="F280" s="224">
        <v>7.2249999999999996</v>
      </c>
      <c r="G280" s="1"/>
      <c r="H280" s="34"/>
      <c r="I280" s="37"/>
      <c r="J280" s="1"/>
      <c r="K280" s="35"/>
    </row>
    <row r="281" spans="1:11" x14ac:dyDescent="0.25">
      <c r="A281" s="29">
        <v>43809</v>
      </c>
      <c r="B281" s="29">
        <v>43809</v>
      </c>
      <c r="C281" s="27" t="s">
        <v>226</v>
      </c>
      <c r="D281" s="28" t="s">
        <v>694</v>
      </c>
      <c r="E281" s="122">
        <v>33.234999999999999</v>
      </c>
      <c r="F281" s="224">
        <v>0.72249999999999992</v>
      </c>
      <c r="G281" s="1"/>
      <c r="H281" s="34"/>
      <c r="I281" s="37"/>
      <c r="J281" s="1"/>
      <c r="K281" s="35"/>
    </row>
    <row r="282" spans="1:11" x14ac:dyDescent="0.25">
      <c r="A282" s="29">
        <v>43809</v>
      </c>
      <c r="B282" s="29">
        <v>43809</v>
      </c>
      <c r="C282" s="27" t="s">
        <v>227</v>
      </c>
      <c r="D282" s="28" t="s">
        <v>695</v>
      </c>
      <c r="E282" s="122">
        <v>630.02</v>
      </c>
      <c r="F282" s="224">
        <v>14.45</v>
      </c>
      <c r="G282" s="1"/>
      <c r="H282" s="34"/>
      <c r="I282" s="37"/>
      <c r="J282" s="1"/>
      <c r="K282" s="35"/>
    </row>
    <row r="283" spans="1:11" x14ac:dyDescent="0.25">
      <c r="A283" s="29">
        <v>43809</v>
      </c>
      <c r="B283" s="29">
        <v>43809</v>
      </c>
      <c r="C283" s="27" t="s">
        <v>228</v>
      </c>
      <c r="D283" s="28" t="s">
        <v>481</v>
      </c>
      <c r="E283" s="122">
        <v>392.46199999999993</v>
      </c>
      <c r="F283" s="224">
        <v>40.46</v>
      </c>
      <c r="G283" s="1"/>
      <c r="H283" s="34"/>
      <c r="I283" s="37"/>
      <c r="J283" s="1"/>
      <c r="K283" s="35"/>
    </row>
    <row r="284" spans="1:11" x14ac:dyDescent="0.25">
      <c r="A284" s="29">
        <v>43809</v>
      </c>
      <c r="B284" s="29">
        <v>43809</v>
      </c>
      <c r="C284" s="27" t="s">
        <v>229</v>
      </c>
      <c r="D284" s="28" t="s">
        <v>482</v>
      </c>
      <c r="E284" s="122">
        <v>279.96875</v>
      </c>
      <c r="F284" s="224">
        <v>7.2249999999999996</v>
      </c>
      <c r="G284" s="1"/>
      <c r="H284" s="34"/>
      <c r="I284" s="37"/>
      <c r="J284" s="1"/>
      <c r="K284" s="35"/>
    </row>
    <row r="285" spans="1:11" x14ac:dyDescent="0.25">
      <c r="A285" s="29">
        <v>43809</v>
      </c>
      <c r="B285" s="29">
        <v>43809</v>
      </c>
      <c r="C285" s="27" t="s">
        <v>230</v>
      </c>
      <c r="D285" s="28" t="s">
        <v>483</v>
      </c>
      <c r="E285" s="122">
        <v>325.125</v>
      </c>
      <c r="F285" s="224">
        <v>32.512500000000003</v>
      </c>
      <c r="G285" s="1"/>
      <c r="H285" s="34"/>
      <c r="I285" s="37"/>
      <c r="J285" s="1"/>
      <c r="K285" s="35"/>
    </row>
    <row r="286" spans="1:11" x14ac:dyDescent="0.25">
      <c r="A286" s="29">
        <v>43809</v>
      </c>
      <c r="B286" s="29">
        <v>43809</v>
      </c>
      <c r="C286" s="27" t="s">
        <v>231</v>
      </c>
      <c r="D286" s="28" t="s">
        <v>484</v>
      </c>
      <c r="E286" s="122">
        <v>234.81249999999997</v>
      </c>
      <c r="F286" s="224">
        <v>0.72249999999999992</v>
      </c>
      <c r="G286" s="1"/>
      <c r="H286" s="34"/>
      <c r="I286" s="37"/>
      <c r="J286" s="1"/>
      <c r="K286" s="35"/>
    </row>
    <row r="287" spans="1:11" x14ac:dyDescent="0.25">
      <c r="A287" s="29">
        <v>43809</v>
      </c>
      <c r="B287" s="29">
        <v>43809</v>
      </c>
      <c r="C287" s="27" t="s">
        <v>232</v>
      </c>
      <c r="D287" s="28" t="s">
        <v>485</v>
      </c>
      <c r="E287" s="122">
        <v>718.88749999999993</v>
      </c>
      <c r="F287" s="224">
        <v>3.6124999999999998</v>
      </c>
      <c r="G287" s="1"/>
      <c r="H287" s="34"/>
      <c r="I287" s="37"/>
      <c r="J287" s="1"/>
      <c r="K287" s="35"/>
    </row>
    <row r="288" spans="1:11" x14ac:dyDescent="0.25">
      <c r="A288" s="29">
        <v>43809</v>
      </c>
      <c r="B288" s="29">
        <v>43809</v>
      </c>
      <c r="C288" s="27" t="s">
        <v>54</v>
      </c>
      <c r="D288" s="28" t="s">
        <v>722</v>
      </c>
      <c r="E288" s="122">
        <v>144.49999999999997</v>
      </c>
      <c r="F288" s="224">
        <v>0.72249999999999992</v>
      </c>
      <c r="G288" s="1"/>
      <c r="H288" s="34"/>
      <c r="I288" s="37"/>
      <c r="J288" s="1"/>
      <c r="K288" s="35"/>
    </row>
    <row r="289" spans="1:11" x14ac:dyDescent="0.25">
      <c r="A289" s="29">
        <v>43809</v>
      </c>
      <c r="B289" s="29">
        <v>43809</v>
      </c>
      <c r="C289" s="27" t="s">
        <v>233</v>
      </c>
      <c r="D289" s="28" t="s">
        <v>486</v>
      </c>
      <c r="E289" s="122">
        <v>54.165825000000005</v>
      </c>
      <c r="F289" s="224">
        <v>85.977500000000006</v>
      </c>
      <c r="G289" s="1"/>
      <c r="H289" s="34"/>
      <c r="I289" s="37"/>
      <c r="J289" s="1"/>
      <c r="K289" s="35"/>
    </row>
    <row r="290" spans="1:11" x14ac:dyDescent="0.25">
      <c r="A290" s="29">
        <v>43809</v>
      </c>
      <c r="B290" s="29">
        <v>43809</v>
      </c>
      <c r="C290" s="27" t="s">
        <v>234</v>
      </c>
      <c r="D290" s="28" t="s">
        <v>487</v>
      </c>
      <c r="E290" s="122">
        <v>54.620999999999995</v>
      </c>
      <c r="F290" s="224">
        <v>45.517499999999998</v>
      </c>
      <c r="G290" s="1"/>
      <c r="H290" s="34"/>
      <c r="I290" s="37"/>
      <c r="J290" s="1"/>
      <c r="K290" s="35"/>
    </row>
    <row r="291" spans="1:11" x14ac:dyDescent="0.25">
      <c r="A291" s="29">
        <v>43809</v>
      </c>
      <c r="B291" s="29">
        <v>43809</v>
      </c>
      <c r="C291" s="27" t="s">
        <v>235</v>
      </c>
      <c r="D291" s="28" t="s">
        <v>488</v>
      </c>
      <c r="E291" s="122">
        <v>19.940999999999995</v>
      </c>
      <c r="F291" s="224">
        <v>33.234999999999999</v>
      </c>
      <c r="G291" s="1"/>
      <c r="H291" s="34"/>
      <c r="I291" s="37"/>
      <c r="J291" s="1"/>
      <c r="K291" s="35"/>
    </row>
    <row r="292" spans="1:11" x14ac:dyDescent="0.25">
      <c r="A292" s="29">
        <v>43809</v>
      </c>
      <c r="B292" s="29">
        <v>43809</v>
      </c>
      <c r="C292" s="27" t="s">
        <v>236</v>
      </c>
      <c r="D292" s="28" t="s">
        <v>509</v>
      </c>
      <c r="E292" s="122">
        <v>176.29</v>
      </c>
      <c r="F292" s="224">
        <v>144.5</v>
      </c>
      <c r="G292" s="1"/>
      <c r="H292" s="34"/>
      <c r="I292" s="37"/>
      <c r="J292" s="1"/>
      <c r="K292" s="35"/>
    </row>
    <row r="293" spans="1:11" x14ac:dyDescent="0.25">
      <c r="A293" s="29">
        <v>43809</v>
      </c>
      <c r="B293" s="29">
        <v>43809</v>
      </c>
      <c r="C293" s="27" t="s">
        <v>237</v>
      </c>
      <c r="D293" s="28" t="s">
        <v>510</v>
      </c>
      <c r="E293" s="122">
        <v>111.265</v>
      </c>
      <c r="F293" s="224">
        <v>144.5</v>
      </c>
      <c r="G293" s="1"/>
      <c r="H293" s="34"/>
      <c r="I293" s="37"/>
      <c r="J293" s="1"/>
      <c r="K293" s="35"/>
    </row>
    <row r="294" spans="1:11" x14ac:dyDescent="0.25">
      <c r="A294" s="29">
        <v>43809</v>
      </c>
      <c r="B294" s="29">
        <v>43809</v>
      </c>
      <c r="C294" s="27" t="s">
        <v>238</v>
      </c>
      <c r="D294" s="28" t="s">
        <v>511</v>
      </c>
      <c r="E294" s="122">
        <v>69.36</v>
      </c>
      <c r="F294" s="224">
        <v>72.25</v>
      </c>
      <c r="G294" s="1"/>
      <c r="H294" s="34"/>
      <c r="I294" s="37"/>
      <c r="J294" s="1"/>
      <c r="K294" s="35"/>
    </row>
    <row r="295" spans="1:11" x14ac:dyDescent="0.25">
      <c r="A295" s="29">
        <v>43809</v>
      </c>
      <c r="B295" s="29">
        <v>43809</v>
      </c>
      <c r="C295" s="27" t="s">
        <v>239</v>
      </c>
      <c r="D295" s="28" t="s">
        <v>512</v>
      </c>
      <c r="E295" s="122">
        <v>59.245000000000005</v>
      </c>
      <c r="F295" s="224">
        <v>144.5</v>
      </c>
      <c r="G295" s="1"/>
      <c r="H295" s="34"/>
      <c r="I295" s="37"/>
      <c r="J295" s="1"/>
      <c r="K295" s="35"/>
    </row>
    <row r="296" spans="1:11" x14ac:dyDescent="0.25">
      <c r="A296" s="29">
        <v>43809</v>
      </c>
      <c r="B296" s="29">
        <v>43809</v>
      </c>
      <c r="C296" s="27" t="s">
        <v>240</v>
      </c>
      <c r="D296" s="28" t="s">
        <v>513</v>
      </c>
      <c r="E296" s="122">
        <v>50.574999999999996</v>
      </c>
      <c r="F296" s="224">
        <v>72.25</v>
      </c>
      <c r="G296" s="1"/>
      <c r="H296" s="34"/>
      <c r="I296" s="37"/>
      <c r="J296" s="1"/>
      <c r="K296" s="35"/>
    </row>
    <row r="297" spans="1:11" x14ac:dyDescent="0.25">
      <c r="A297" s="29">
        <v>43809</v>
      </c>
      <c r="B297" s="29">
        <v>43809</v>
      </c>
      <c r="C297" s="27" t="s">
        <v>241</v>
      </c>
      <c r="D297" s="28" t="s">
        <v>514</v>
      </c>
      <c r="E297" s="122">
        <v>96.815000000000012</v>
      </c>
      <c r="F297" s="224">
        <v>144.5</v>
      </c>
      <c r="G297" s="1"/>
      <c r="H297" s="34"/>
      <c r="I297" s="37"/>
      <c r="J297" s="1"/>
      <c r="K297" s="35"/>
    </row>
    <row r="298" spans="1:11" x14ac:dyDescent="0.25">
      <c r="A298" s="29">
        <v>43809</v>
      </c>
      <c r="B298" s="29">
        <v>43809</v>
      </c>
      <c r="C298" s="27" t="s">
        <v>242</v>
      </c>
      <c r="D298" s="28" t="s">
        <v>515</v>
      </c>
      <c r="E298" s="122">
        <v>83.087499999999991</v>
      </c>
      <c r="F298" s="224">
        <v>72.25</v>
      </c>
      <c r="G298" s="1"/>
      <c r="H298" s="34"/>
      <c r="I298" s="37"/>
      <c r="J298" s="1"/>
      <c r="K298" s="35"/>
    </row>
    <row r="299" spans="1:11" x14ac:dyDescent="0.25">
      <c r="A299" s="29">
        <v>43809</v>
      </c>
      <c r="B299" s="29">
        <v>43809</v>
      </c>
      <c r="C299" s="27" t="s">
        <v>243</v>
      </c>
      <c r="D299" s="28" t="s">
        <v>516</v>
      </c>
      <c r="E299" s="122">
        <v>41.904999999999994</v>
      </c>
      <c r="F299" s="224">
        <v>72.25</v>
      </c>
      <c r="G299" s="1"/>
      <c r="H299" s="34"/>
      <c r="I299" s="37"/>
      <c r="J299" s="1"/>
      <c r="K299" s="35"/>
    </row>
    <row r="300" spans="1:11" x14ac:dyDescent="0.25">
      <c r="A300" s="29">
        <v>43809</v>
      </c>
      <c r="B300" s="29">
        <v>43809</v>
      </c>
      <c r="C300" s="27" t="s">
        <v>244</v>
      </c>
      <c r="D300" s="28" t="s">
        <v>517</v>
      </c>
      <c r="E300" s="122">
        <v>41.904999999999994</v>
      </c>
      <c r="F300" s="224">
        <v>72.25</v>
      </c>
      <c r="G300" s="1"/>
      <c r="H300" s="34"/>
      <c r="I300" s="37"/>
      <c r="J300" s="1"/>
      <c r="K300" s="35"/>
    </row>
    <row r="301" spans="1:11" x14ac:dyDescent="0.25">
      <c r="A301" s="29">
        <v>43809</v>
      </c>
      <c r="B301" s="29">
        <v>43809</v>
      </c>
      <c r="C301" s="27" t="s">
        <v>245</v>
      </c>
      <c r="D301" s="28" t="s">
        <v>723</v>
      </c>
      <c r="E301" s="122">
        <v>19779.159999999996</v>
      </c>
      <c r="F301" s="224">
        <v>5.7799999999999994</v>
      </c>
      <c r="G301" s="1"/>
      <c r="H301" s="34"/>
      <c r="I301" s="37"/>
      <c r="J301" s="1"/>
      <c r="K301" s="35"/>
    </row>
    <row r="302" spans="1:11" x14ac:dyDescent="0.25">
      <c r="A302" s="29">
        <v>43809</v>
      </c>
      <c r="B302" s="29">
        <v>43809</v>
      </c>
      <c r="C302" s="27" t="s">
        <v>246</v>
      </c>
      <c r="D302" s="28" t="s">
        <v>508</v>
      </c>
      <c r="E302" s="122">
        <v>209.52499999999998</v>
      </c>
      <c r="F302" s="224">
        <v>0.72249999999999992</v>
      </c>
      <c r="G302" s="1"/>
      <c r="H302" s="34"/>
      <c r="I302" s="37"/>
      <c r="J302" s="1"/>
      <c r="K302" s="35"/>
    </row>
    <row r="303" spans="1:11" x14ac:dyDescent="0.25">
      <c r="A303" s="29">
        <v>43809</v>
      </c>
      <c r="B303" s="29">
        <v>43809</v>
      </c>
      <c r="C303" s="27" t="s">
        <v>247</v>
      </c>
      <c r="D303" s="28" t="s">
        <v>489</v>
      </c>
      <c r="E303" s="122">
        <v>765.84999999999991</v>
      </c>
      <c r="F303" s="224">
        <v>2.8899999999999997</v>
      </c>
      <c r="G303" s="1"/>
      <c r="H303" s="34"/>
      <c r="I303" s="37"/>
      <c r="J303" s="1"/>
      <c r="K303" s="35"/>
    </row>
    <row r="304" spans="1:11" x14ac:dyDescent="0.25">
      <c r="A304" s="29">
        <v>43809</v>
      </c>
      <c r="B304" s="29">
        <v>43809</v>
      </c>
      <c r="C304" s="27" t="s">
        <v>248</v>
      </c>
      <c r="D304" s="28" t="s">
        <v>490</v>
      </c>
      <c r="E304" s="122">
        <v>216.74999999999997</v>
      </c>
      <c r="F304" s="224">
        <v>1.4449999999999998</v>
      </c>
      <c r="G304" s="1"/>
      <c r="H304" s="34"/>
      <c r="I304" s="37"/>
      <c r="J304" s="1"/>
      <c r="K304" s="35"/>
    </row>
    <row r="305" spans="1:11" x14ac:dyDescent="0.25">
      <c r="A305" s="29">
        <v>43809</v>
      </c>
      <c r="B305" s="29">
        <v>43809</v>
      </c>
      <c r="C305" s="27" t="s">
        <v>249</v>
      </c>
      <c r="D305" s="28" t="s">
        <v>491</v>
      </c>
      <c r="E305" s="122">
        <v>13384.3125</v>
      </c>
      <c r="F305" s="224">
        <v>54.1875</v>
      </c>
      <c r="G305" s="1"/>
      <c r="H305" s="34"/>
      <c r="I305" s="37"/>
      <c r="J305" s="1"/>
      <c r="K305" s="35"/>
    </row>
    <row r="306" spans="1:11" x14ac:dyDescent="0.25">
      <c r="A306" s="29">
        <v>43809</v>
      </c>
      <c r="B306" s="29">
        <v>43809</v>
      </c>
      <c r="C306" s="27" t="s">
        <v>250</v>
      </c>
      <c r="D306" s="28" t="s">
        <v>492</v>
      </c>
      <c r="E306" s="122">
        <v>6242.4</v>
      </c>
      <c r="F306" s="224">
        <v>34.68</v>
      </c>
      <c r="G306" s="1"/>
      <c r="H306" s="34"/>
      <c r="I306" s="37"/>
      <c r="J306" s="1"/>
      <c r="K306" s="35"/>
    </row>
    <row r="307" spans="1:11" x14ac:dyDescent="0.25">
      <c r="A307" s="29">
        <v>43809</v>
      </c>
      <c r="B307" s="29">
        <v>43809</v>
      </c>
      <c r="C307" s="27" t="s">
        <v>251</v>
      </c>
      <c r="D307" s="28" t="s">
        <v>676</v>
      </c>
      <c r="E307" s="122">
        <v>38653.75</v>
      </c>
      <c r="F307" s="224">
        <v>72.25</v>
      </c>
      <c r="G307" s="1"/>
      <c r="H307" s="34"/>
      <c r="I307" s="37"/>
      <c r="J307" s="1"/>
      <c r="K307" s="35"/>
    </row>
    <row r="308" spans="1:11" x14ac:dyDescent="0.25">
      <c r="A308" s="29">
        <v>43809</v>
      </c>
      <c r="B308" s="29">
        <v>43809</v>
      </c>
      <c r="C308" s="27" t="s">
        <v>252</v>
      </c>
      <c r="D308" s="28" t="s">
        <v>696</v>
      </c>
      <c r="E308" s="122">
        <v>4561.1424999999999</v>
      </c>
      <c r="F308" s="224">
        <v>7.2249999999999996</v>
      </c>
      <c r="G308" s="1"/>
      <c r="H308" s="34"/>
      <c r="I308" s="37"/>
      <c r="J308" s="1"/>
      <c r="K308" s="35"/>
    </row>
    <row r="309" spans="1:11" x14ac:dyDescent="0.25">
      <c r="A309" s="29">
        <v>43809</v>
      </c>
      <c r="B309" s="29">
        <v>43809</v>
      </c>
      <c r="C309" s="27" t="s">
        <v>253</v>
      </c>
      <c r="D309" s="28" t="s">
        <v>700</v>
      </c>
      <c r="E309" s="122">
        <v>1691.5170000000001</v>
      </c>
      <c r="F309" s="224">
        <v>14.45</v>
      </c>
      <c r="G309" s="1"/>
      <c r="H309" s="34"/>
      <c r="I309" s="37"/>
      <c r="J309" s="1"/>
      <c r="K309" s="35"/>
    </row>
    <row r="310" spans="1:11" x14ac:dyDescent="0.25">
      <c r="A310" s="29">
        <v>43809</v>
      </c>
      <c r="B310" s="29">
        <v>43809</v>
      </c>
      <c r="C310" s="27" t="s">
        <v>254</v>
      </c>
      <c r="D310" s="28" t="s">
        <v>699</v>
      </c>
      <c r="E310" s="122">
        <v>1534.59</v>
      </c>
      <c r="F310" s="224">
        <v>7.2249999999999996</v>
      </c>
      <c r="G310" s="1"/>
      <c r="H310" s="34"/>
      <c r="I310" s="37"/>
      <c r="J310" s="1"/>
      <c r="K310" s="35"/>
    </row>
    <row r="311" spans="1:11" x14ac:dyDescent="0.25">
      <c r="A311" s="29">
        <v>43809</v>
      </c>
      <c r="B311" s="29">
        <v>43809</v>
      </c>
      <c r="C311" s="27" t="s">
        <v>255</v>
      </c>
      <c r="D311" s="28" t="s">
        <v>697</v>
      </c>
      <c r="E311" s="122">
        <v>2642.9049999999997</v>
      </c>
      <c r="F311" s="224">
        <v>3.6124999999999998</v>
      </c>
      <c r="G311" s="1"/>
      <c r="H311" s="34"/>
      <c r="I311" s="37"/>
      <c r="J311" s="1"/>
      <c r="K311" s="35"/>
    </row>
    <row r="312" spans="1:11" x14ac:dyDescent="0.25">
      <c r="A312" s="29">
        <v>43809</v>
      </c>
      <c r="B312" s="29">
        <v>43809</v>
      </c>
      <c r="C312" s="27" t="s">
        <v>256</v>
      </c>
      <c r="D312" s="28" t="s">
        <v>698</v>
      </c>
      <c r="E312" s="122">
        <v>4923.4762499999997</v>
      </c>
      <c r="F312" s="224">
        <v>3.6124999999999998</v>
      </c>
      <c r="G312" s="1"/>
      <c r="H312" s="34"/>
      <c r="I312" s="37"/>
      <c r="J312" s="1"/>
      <c r="K312" s="35"/>
    </row>
    <row r="313" spans="1:11" x14ac:dyDescent="0.25">
      <c r="A313" s="29">
        <v>43809</v>
      </c>
      <c r="B313" s="29">
        <v>43809</v>
      </c>
      <c r="C313" s="27" t="s">
        <v>257</v>
      </c>
      <c r="D313" s="28" t="s">
        <v>493</v>
      </c>
      <c r="E313" s="122">
        <v>86.526600000000016</v>
      </c>
      <c r="F313" s="224">
        <v>17.34</v>
      </c>
      <c r="G313" s="1"/>
      <c r="H313" s="34"/>
      <c r="I313" s="37"/>
      <c r="J313" s="1"/>
      <c r="K313" s="35"/>
    </row>
    <row r="314" spans="1:11" x14ac:dyDescent="0.25">
      <c r="A314" s="29">
        <v>43809</v>
      </c>
      <c r="B314" s="29">
        <v>43809</v>
      </c>
      <c r="C314" s="27" t="s">
        <v>258</v>
      </c>
      <c r="D314" s="28" t="s">
        <v>494</v>
      </c>
      <c r="E314" s="122">
        <v>173.4</v>
      </c>
      <c r="F314" s="224">
        <v>4.335</v>
      </c>
      <c r="G314" s="1"/>
      <c r="H314" s="34"/>
      <c r="I314" s="37"/>
      <c r="J314" s="1"/>
      <c r="K314" s="35"/>
    </row>
    <row r="315" spans="1:11" x14ac:dyDescent="0.25">
      <c r="A315" s="29">
        <v>43809</v>
      </c>
      <c r="B315" s="29">
        <v>43809</v>
      </c>
      <c r="C315" s="27" t="s">
        <v>259</v>
      </c>
      <c r="D315" s="28" t="s">
        <v>495</v>
      </c>
      <c r="E315" s="122">
        <v>13149.5</v>
      </c>
      <c r="F315" s="224">
        <v>40.46</v>
      </c>
      <c r="G315" s="1"/>
      <c r="H315" s="34"/>
      <c r="I315" s="37"/>
      <c r="J315" s="1"/>
      <c r="K315" s="35"/>
    </row>
    <row r="316" spans="1:11" x14ac:dyDescent="0.25">
      <c r="A316" s="29">
        <v>43809</v>
      </c>
      <c r="B316" s="29">
        <v>43809</v>
      </c>
      <c r="C316" s="27" t="s">
        <v>260</v>
      </c>
      <c r="D316" s="28" t="s">
        <v>496</v>
      </c>
      <c r="E316" s="122">
        <v>309.22277500000001</v>
      </c>
      <c r="F316" s="224">
        <v>0.72249999999999992</v>
      </c>
      <c r="G316" s="1"/>
      <c r="H316" s="34"/>
      <c r="I316" s="37"/>
      <c r="J316" s="1"/>
      <c r="K316" s="35"/>
    </row>
    <row r="317" spans="1:11" x14ac:dyDescent="0.25">
      <c r="A317" s="29">
        <v>43809</v>
      </c>
      <c r="B317" s="29">
        <v>43809</v>
      </c>
      <c r="C317" s="27" t="s">
        <v>261</v>
      </c>
      <c r="D317" s="28" t="s">
        <v>497</v>
      </c>
      <c r="E317" s="122">
        <v>867</v>
      </c>
      <c r="F317" s="224">
        <v>2.1675</v>
      </c>
      <c r="G317" s="1"/>
      <c r="H317" s="34"/>
      <c r="I317" s="37"/>
      <c r="J317" s="1"/>
      <c r="K317" s="35"/>
    </row>
    <row r="318" spans="1:11" x14ac:dyDescent="0.25">
      <c r="A318" s="29">
        <v>43809</v>
      </c>
      <c r="B318" s="29">
        <v>43809</v>
      </c>
      <c r="C318" s="27" t="s">
        <v>262</v>
      </c>
      <c r="D318" s="28" t="s">
        <v>498</v>
      </c>
      <c r="E318" s="122">
        <v>222.53</v>
      </c>
      <c r="F318" s="224">
        <v>10.115</v>
      </c>
      <c r="G318" s="1"/>
      <c r="H318" s="34"/>
      <c r="I318" s="37"/>
      <c r="J318" s="1"/>
      <c r="K318" s="35"/>
    </row>
    <row r="319" spans="1:11" s="1" customFormat="1" x14ac:dyDescent="0.25">
      <c r="A319" s="225">
        <v>43809</v>
      </c>
      <c r="B319" s="225">
        <v>43809</v>
      </c>
      <c r="C319" s="226" t="s">
        <v>263</v>
      </c>
      <c r="D319" s="63" t="s">
        <v>499</v>
      </c>
      <c r="E319" s="181">
        <v>621.76904999999988</v>
      </c>
      <c r="F319" s="227">
        <v>30.345000000000002</v>
      </c>
    </row>
    <row r="320" spans="1:11" s="1" customFormat="1" ht="18.75" x14ac:dyDescent="0.3">
      <c r="A320" s="187" t="s">
        <v>5</v>
      </c>
      <c r="B320" s="187"/>
      <c r="C320" s="228"/>
      <c r="D320" s="187"/>
      <c r="E320" s="230">
        <f>SUBTOTAL(109,Tabla18[Valor RD$])</f>
        <v>720960.82212499995</v>
      </c>
      <c r="F320" s="229"/>
    </row>
    <row r="321" spans="1:6" s="1" customFormat="1" x14ac:dyDescent="0.25">
      <c r="A321" s="6"/>
      <c r="B321" s="6"/>
      <c r="C321" s="9"/>
      <c r="E321" s="22"/>
      <c r="F321" s="5"/>
    </row>
    <row r="322" spans="1:6" s="1" customFormat="1" x14ac:dyDescent="0.25">
      <c r="A322" s="6"/>
      <c r="B322" s="6"/>
      <c r="C322" s="9"/>
      <c r="E322" s="22"/>
      <c r="F322" s="5"/>
    </row>
    <row r="323" spans="1:6" s="1" customFormat="1" x14ac:dyDescent="0.25">
      <c r="A323" s="254" t="s">
        <v>1147</v>
      </c>
      <c r="B323" s="254"/>
      <c r="C323" s="254"/>
      <c r="D323" s="254"/>
      <c r="E323" s="254"/>
      <c r="F323" s="254"/>
    </row>
    <row r="324" spans="1:6" s="1" customFormat="1" x14ac:dyDescent="0.25">
      <c r="A324" s="56" t="s">
        <v>51</v>
      </c>
      <c r="B324" s="56" t="s">
        <v>52</v>
      </c>
      <c r="C324" s="57" t="s">
        <v>53</v>
      </c>
      <c r="D324" s="58" t="s">
        <v>0</v>
      </c>
      <c r="E324" s="59" t="s">
        <v>1</v>
      </c>
      <c r="F324" s="60" t="s">
        <v>2</v>
      </c>
    </row>
    <row r="325" spans="1:6" s="1" customFormat="1" x14ac:dyDescent="0.25">
      <c r="A325" s="32">
        <v>44642</v>
      </c>
      <c r="B325" s="32">
        <v>44642</v>
      </c>
      <c r="C325" s="10" t="s">
        <v>171</v>
      </c>
      <c r="D325" s="28" t="s">
        <v>2711</v>
      </c>
      <c r="E325" s="122">
        <v>525</v>
      </c>
      <c r="F325" s="55">
        <v>1.05</v>
      </c>
    </row>
    <row r="326" spans="1:6" s="1" customFormat="1" x14ac:dyDescent="0.25">
      <c r="A326" s="32">
        <v>44642</v>
      </c>
      <c r="B326" s="32">
        <v>44642</v>
      </c>
      <c r="C326" s="10" t="s">
        <v>170</v>
      </c>
      <c r="D326" s="28" t="s">
        <v>2710</v>
      </c>
      <c r="E326" s="122">
        <v>875</v>
      </c>
      <c r="F326" s="55">
        <v>1.75</v>
      </c>
    </row>
    <row r="327" spans="1:6" s="1" customFormat="1" x14ac:dyDescent="0.25">
      <c r="A327" s="32">
        <v>44642</v>
      </c>
      <c r="B327" s="32">
        <v>44642</v>
      </c>
      <c r="C327" s="10" t="s">
        <v>178</v>
      </c>
      <c r="D327" s="28" t="s">
        <v>2716</v>
      </c>
      <c r="E327" s="122">
        <v>400</v>
      </c>
      <c r="F327" s="55">
        <v>2</v>
      </c>
    </row>
    <row r="328" spans="1:6" s="1" customFormat="1" x14ac:dyDescent="0.25">
      <c r="A328" s="32">
        <v>44642</v>
      </c>
      <c r="B328" s="32">
        <v>44642</v>
      </c>
      <c r="C328" s="10" t="s">
        <v>287</v>
      </c>
      <c r="D328" s="28" t="s">
        <v>1208</v>
      </c>
      <c r="E328" s="122">
        <v>2188.8000000000002</v>
      </c>
      <c r="F328" s="55">
        <v>3.2</v>
      </c>
    </row>
    <row r="329" spans="1:6" s="1" customFormat="1" x14ac:dyDescent="0.25">
      <c r="A329" s="32">
        <v>44642</v>
      </c>
      <c r="B329" s="32">
        <v>44642</v>
      </c>
      <c r="C329" s="10" t="s">
        <v>224</v>
      </c>
      <c r="D329" s="28" t="s">
        <v>975</v>
      </c>
      <c r="E329" s="122">
        <v>7130.09</v>
      </c>
      <c r="F329" s="55">
        <v>5.83</v>
      </c>
    </row>
    <row r="330" spans="1:6" s="1" customFormat="1" x14ac:dyDescent="0.25">
      <c r="A330" s="32">
        <v>44642</v>
      </c>
      <c r="B330" s="32">
        <v>44642</v>
      </c>
      <c r="C330" s="10" t="s">
        <v>199</v>
      </c>
      <c r="D330" s="28" t="s">
        <v>1153</v>
      </c>
      <c r="E330" s="122">
        <v>31.200000000000003</v>
      </c>
      <c r="F330" s="55">
        <v>6.24</v>
      </c>
    </row>
    <row r="331" spans="1:6" s="1" customFormat="1" x14ac:dyDescent="0.25">
      <c r="A331" s="32">
        <v>44642</v>
      </c>
      <c r="B331" s="32">
        <v>44642</v>
      </c>
      <c r="C331" s="10" t="s">
        <v>90</v>
      </c>
      <c r="D331" s="13" t="s">
        <v>1182</v>
      </c>
      <c r="E331" s="188">
        <v>486</v>
      </c>
      <c r="F331" s="53">
        <v>9</v>
      </c>
    </row>
    <row r="332" spans="1:6" s="1" customFormat="1" x14ac:dyDescent="0.25">
      <c r="A332" s="32">
        <v>44642</v>
      </c>
      <c r="B332" s="32">
        <v>44642</v>
      </c>
      <c r="C332" s="10" t="s">
        <v>161</v>
      </c>
      <c r="D332" s="28" t="s">
        <v>2701</v>
      </c>
      <c r="E332" s="122">
        <v>396</v>
      </c>
      <c r="F332" s="55">
        <v>9</v>
      </c>
    </row>
    <row r="333" spans="1:6" s="1" customFormat="1" x14ac:dyDescent="0.25">
      <c r="A333" s="32">
        <v>44642</v>
      </c>
      <c r="B333" s="32">
        <v>44642</v>
      </c>
      <c r="C333" s="10" t="s">
        <v>162</v>
      </c>
      <c r="D333" s="28" t="s">
        <v>2702</v>
      </c>
      <c r="E333" s="122">
        <v>432</v>
      </c>
      <c r="F333" s="55">
        <v>9</v>
      </c>
    </row>
    <row r="334" spans="1:6" s="1" customFormat="1" x14ac:dyDescent="0.25">
      <c r="A334" s="32">
        <v>44642</v>
      </c>
      <c r="B334" s="32">
        <v>44642</v>
      </c>
      <c r="C334" s="10" t="s">
        <v>163</v>
      </c>
      <c r="D334" s="28" t="s">
        <v>2703</v>
      </c>
      <c r="E334" s="122">
        <v>450</v>
      </c>
      <c r="F334" s="55">
        <v>9</v>
      </c>
    </row>
    <row r="335" spans="1:6" s="1" customFormat="1" x14ac:dyDescent="0.25">
      <c r="A335" s="32">
        <v>44642</v>
      </c>
      <c r="B335" s="32">
        <v>44642</v>
      </c>
      <c r="C335" s="10" t="s">
        <v>225</v>
      </c>
      <c r="D335" s="28" t="s">
        <v>1172</v>
      </c>
      <c r="E335" s="122">
        <v>40178.519999999997</v>
      </c>
      <c r="F335" s="55">
        <v>9.58</v>
      </c>
    </row>
    <row r="336" spans="1:6" s="1" customFormat="1" x14ac:dyDescent="0.25">
      <c r="A336" s="32">
        <v>44642</v>
      </c>
      <c r="B336" s="32">
        <v>44642</v>
      </c>
      <c r="C336" s="10" t="s">
        <v>201</v>
      </c>
      <c r="D336" s="28" t="s">
        <v>1155</v>
      </c>
      <c r="E336" s="122">
        <v>19.920000000000002</v>
      </c>
      <c r="F336" s="55">
        <v>9.9600000000000009</v>
      </c>
    </row>
    <row r="337" spans="1:6" s="1" customFormat="1" x14ac:dyDescent="0.25">
      <c r="A337" s="32">
        <v>44642</v>
      </c>
      <c r="B337" s="32">
        <v>44642</v>
      </c>
      <c r="C337" s="10" t="s">
        <v>101</v>
      </c>
      <c r="D337" s="13" t="s">
        <v>2278</v>
      </c>
      <c r="E337" s="189">
        <v>750.72</v>
      </c>
      <c r="F337" s="54">
        <v>14.72</v>
      </c>
    </row>
    <row r="338" spans="1:6" s="1" customFormat="1" x14ac:dyDescent="0.25">
      <c r="A338" s="32">
        <v>44642</v>
      </c>
      <c r="B338" s="32">
        <v>44642</v>
      </c>
      <c r="C338" s="10" t="s">
        <v>102</v>
      </c>
      <c r="D338" s="13" t="s">
        <v>2279</v>
      </c>
      <c r="E338" s="189">
        <v>736</v>
      </c>
      <c r="F338" s="54">
        <v>14.72</v>
      </c>
    </row>
    <row r="339" spans="1:6" s="1" customFormat="1" x14ac:dyDescent="0.25">
      <c r="A339" s="32">
        <v>44642</v>
      </c>
      <c r="B339" s="32">
        <v>44642</v>
      </c>
      <c r="C339" s="10" t="s">
        <v>190</v>
      </c>
      <c r="D339" s="28" t="s">
        <v>2728</v>
      </c>
      <c r="E339" s="122">
        <v>10500</v>
      </c>
      <c r="F339" s="55">
        <v>15</v>
      </c>
    </row>
    <row r="340" spans="1:6" s="1" customFormat="1" x14ac:dyDescent="0.25">
      <c r="A340" s="32">
        <v>44642</v>
      </c>
      <c r="B340" s="32">
        <v>44642</v>
      </c>
      <c r="C340" s="10" t="s">
        <v>91</v>
      </c>
      <c r="D340" s="13" t="s">
        <v>1183</v>
      </c>
      <c r="E340" s="188">
        <v>1024</v>
      </c>
      <c r="F340" s="53">
        <v>16</v>
      </c>
    </row>
    <row r="341" spans="1:6" s="1" customFormat="1" x14ac:dyDescent="0.25">
      <c r="A341" s="32">
        <v>44642</v>
      </c>
      <c r="B341" s="32">
        <v>44642</v>
      </c>
      <c r="C341" s="10" t="s">
        <v>197</v>
      </c>
      <c r="D341" s="28" t="s">
        <v>1151</v>
      </c>
      <c r="E341" s="122">
        <v>117.60000000000001</v>
      </c>
      <c r="F341" s="55">
        <v>16.8</v>
      </c>
    </row>
    <row r="342" spans="1:6" s="1" customFormat="1" x14ac:dyDescent="0.25">
      <c r="A342" s="32">
        <v>44642</v>
      </c>
      <c r="B342" s="32">
        <v>44642</v>
      </c>
      <c r="C342" s="10" t="s">
        <v>198</v>
      </c>
      <c r="D342" s="28" t="s">
        <v>1152</v>
      </c>
      <c r="E342" s="122">
        <v>268.8</v>
      </c>
      <c r="F342" s="55">
        <v>16.8</v>
      </c>
    </row>
    <row r="343" spans="1:6" s="1" customFormat="1" x14ac:dyDescent="0.25">
      <c r="A343" s="32">
        <v>44642</v>
      </c>
      <c r="B343" s="32">
        <v>44642</v>
      </c>
      <c r="C343" s="10" t="s">
        <v>932</v>
      </c>
      <c r="D343" s="28" t="s">
        <v>1273</v>
      </c>
      <c r="E343" s="122">
        <v>986</v>
      </c>
      <c r="F343" s="55">
        <v>17</v>
      </c>
    </row>
    <row r="344" spans="1:6" s="1" customFormat="1" x14ac:dyDescent="0.25">
      <c r="A344" s="32">
        <v>44642</v>
      </c>
      <c r="B344" s="32">
        <v>44642</v>
      </c>
      <c r="C344" s="10" t="s">
        <v>55</v>
      </c>
      <c r="D344" s="13" t="s">
        <v>2224</v>
      </c>
      <c r="E344" s="188">
        <v>4129.3999999999996</v>
      </c>
      <c r="F344" s="53">
        <v>18.77</v>
      </c>
    </row>
    <row r="345" spans="1:6" s="1" customFormat="1" x14ac:dyDescent="0.25">
      <c r="A345" s="32">
        <v>44642</v>
      </c>
      <c r="B345" s="32">
        <v>44642</v>
      </c>
      <c r="C345" s="10" t="s">
        <v>58</v>
      </c>
      <c r="D345" s="13" t="s">
        <v>2226</v>
      </c>
      <c r="E345" s="188">
        <v>9385</v>
      </c>
      <c r="F345" s="53">
        <v>18.77</v>
      </c>
    </row>
    <row r="346" spans="1:6" s="1" customFormat="1" x14ac:dyDescent="0.25">
      <c r="A346" s="32">
        <v>44642</v>
      </c>
      <c r="B346" s="32">
        <v>44642</v>
      </c>
      <c r="C346" s="10" t="s">
        <v>240</v>
      </c>
      <c r="D346" s="28" t="s">
        <v>2281</v>
      </c>
      <c r="E346" s="122">
        <v>2223</v>
      </c>
      <c r="F346" s="55">
        <v>19</v>
      </c>
    </row>
    <row r="347" spans="1:6" s="1" customFormat="1" x14ac:dyDescent="0.25">
      <c r="A347" s="32">
        <v>44642</v>
      </c>
      <c r="B347" s="32">
        <v>44642</v>
      </c>
      <c r="C347" s="10" t="s">
        <v>89</v>
      </c>
      <c r="D347" s="13" t="s">
        <v>1181</v>
      </c>
      <c r="E347" s="188">
        <v>1360</v>
      </c>
      <c r="F347" s="53">
        <v>20</v>
      </c>
    </row>
    <row r="348" spans="1:6" s="1" customFormat="1" x14ac:dyDescent="0.25">
      <c r="A348" s="32">
        <v>44642</v>
      </c>
      <c r="B348" s="32">
        <v>44642</v>
      </c>
      <c r="C348" s="10" t="s">
        <v>95</v>
      </c>
      <c r="D348" s="13" t="s">
        <v>2271</v>
      </c>
      <c r="E348" s="188">
        <v>3000</v>
      </c>
      <c r="F348" s="53">
        <v>20</v>
      </c>
    </row>
    <row r="349" spans="1:6" s="1" customFormat="1" x14ac:dyDescent="0.25">
      <c r="A349" s="32">
        <v>44642</v>
      </c>
      <c r="B349" s="32">
        <v>44642</v>
      </c>
      <c r="C349" s="10" t="s">
        <v>166</v>
      </c>
      <c r="D349" s="28" t="s">
        <v>2706</v>
      </c>
      <c r="E349" s="122">
        <v>1200</v>
      </c>
      <c r="F349" s="55">
        <v>20</v>
      </c>
    </row>
    <row r="350" spans="1:6" s="1" customFormat="1" x14ac:dyDescent="0.25">
      <c r="A350" s="32">
        <v>44642</v>
      </c>
      <c r="B350" s="32">
        <v>44642</v>
      </c>
      <c r="C350" s="10" t="s">
        <v>167</v>
      </c>
      <c r="D350" s="28" t="s">
        <v>2707</v>
      </c>
      <c r="E350" s="122">
        <v>760</v>
      </c>
      <c r="F350" s="55">
        <v>20</v>
      </c>
    </row>
    <row r="351" spans="1:6" s="1" customFormat="1" x14ac:dyDescent="0.25">
      <c r="A351" s="32">
        <v>44642</v>
      </c>
      <c r="B351" s="32">
        <v>44642</v>
      </c>
      <c r="C351" s="10" t="s">
        <v>256</v>
      </c>
      <c r="D351" s="28" t="s">
        <v>1194</v>
      </c>
      <c r="E351" s="122">
        <v>34914</v>
      </c>
      <c r="F351" s="55">
        <v>21.16</v>
      </c>
    </row>
    <row r="352" spans="1:6" s="1" customFormat="1" x14ac:dyDescent="0.25">
      <c r="A352" s="32">
        <v>44642</v>
      </c>
      <c r="B352" s="32">
        <v>44642</v>
      </c>
      <c r="C352" s="10" t="s">
        <v>57</v>
      </c>
      <c r="D352" s="13" t="s">
        <v>2225</v>
      </c>
      <c r="E352" s="188">
        <v>7374.6</v>
      </c>
      <c r="F352" s="53">
        <v>21.69</v>
      </c>
    </row>
    <row r="353" spans="1:6" s="1" customFormat="1" x14ac:dyDescent="0.25">
      <c r="A353" s="32">
        <v>44642</v>
      </c>
      <c r="B353" s="32">
        <v>44642</v>
      </c>
      <c r="C353" s="10" t="s">
        <v>147</v>
      </c>
      <c r="D353" s="28" t="s">
        <v>2688</v>
      </c>
      <c r="E353" s="122">
        <v>200</v>
      </c>
      <c r="F353" s="55">
        <v>25</v>
      </c>
    </row>
    <row r="354" spans="1:6" s="1" customFormat="1" x14ac:dyDescent="0.25">
      <c r="A354" s="32">
        <v>44642</v>
      </c>
      <c r="B354" s="32">
        <v>44642</v>
      </c>
      <c r="C354" s="10" t="s">
        <v>923</v>
      </c>
      <c r="D354" s="28" t="s">
        <v>2741</v>
      </c>
      <c r="E354" s="122">
        <v>1250</v>
      </c>
      <c r="F354" s="55">
        <v>25</v>
      </c>
    </row>
    <row r="355" spans="1:6" s="1" customFormat="1" x14ac:dyDescent="0.25">
      <c r="A355" s="32">
        <v>44642</v>
      </c>
      <c r="B355" s="32">
        <v>44642</v>
      </c>
      <c r="C355" s="10" t="s">
        <v>94</v>
      </c>
      <c r="D355" s="13" t="s">
        <v>2268</v>
      </c>
      <c r="E355" s="188">
        <v>434.01</v>
      </c>
      <c r="F355" s="53">
        <v>25.53</v>
      </c>
    </row>
    <row r="356" spans="1:6" s="1" customFormat="1" x14ac:dyDescent="0.25">
      <c r="A356" s="32">
        <v>44642</v>
      </c>
      <c r="B356" s="32">
        <v>44642</v>
      </c>
      <c r="C356" s="10" t="s">
        <v>165</v>
      </c>
      <c r="D356" s="28" t="s">
        <v>2705</v>
      </c>
      <c r="E356" s="122">
        <v>766.5</v>
      </c>
      <c r="F356" s="55">
        <v>25.55</v>
      </c>
    </row>
    <row r="357" spans="1:6" s="1" customFormat="1" x14ac:dyDescent="0.25">
      <c r="A357" s="32">
        <v>44642</v>
      </c>
      <c r="B357" s="32">
        <v>44642</v>
      </c>
      <c r="C357" s="10" t="s">
        <v>183</v>
      </c>
      <c r="D357" s="28" t="s">
        <v>2721</v>
      </c>
      <c r="E357" s="122">
        <v>1472</v>
      </c>
      <c r="F357" s="55">
        <v>29.44</v>
      </c>
    </row>
    <row r="358" spans="1:6" s="1" customFormat="1" ht="15.75" customHeight="1" x14ac:dyDescent="0.25">
      <c r="A358" s="32">
        <v>44642</v>
      </c>
      <c r="B358" s="32">
        <v>44642</v>
      </c>
      <c r="C358" s="10" t="s">
        <v>203</v>
      </c>
      <c r="D358" s="28" t="s">
        <v>2223</v>
      </c>
      <c r="E358" s="122">
        <v>14496.65</v>
      </c>
      <c r="F358" s="55">
        <v>29.89</v>
      </c>
    </row>
    <row r="359" spans="1:6" s="1" customFormat="1" x14ac:dyDescent="0.25">
      <c r="A359" s="32">
        <v>44642</v>
      </c>
      <c r="B359" s="32">
        <v>44642</v>
      </c>
      <c r="C359" s="10" t="s">
        <v>182</v>
      </c>
      <c r="D359" s="28" t="s">
        <v>2720</v>
      </c>
      <c r="E359" s="122">
        <v>1500</v>
      </c>
      <c r="F359" s="55">
        <v>30</v>
      </c>
    </row>
    <row r="360" spans="1:6" s="1" customFormat="1" x14ac:dyDescent="0.25">
      <c r="A360" s="32">
        <v>44642</v>
      </c>
      <c r="B360" s="32">
        <v>44642</v>
      </c>
      <c r="C360" s="10" t="s">
        <v>2750</v>
      </c>
      <c r="D360" s="28" t="s">
        <v>2745</v>
      </c>
      <c r="E360" s="122">
        <v>22320</v>
      </c>
      <c r="F360" s="55">
        <v>31</v>
      </c>
    </row>
    <row r="361" spans="1:6" s="1" customFormat="1" x14ac:dyDescent="0.25">
      <c r="A361" s="32">
        <v>44642</v>
      </c>
      <c r="B361" s="32">
        <v>44642</v>
      </c>
      <c r="C361" s="10" t="s">
        <v>96</v>
      </c>
      <c r="D361" s="13" t="s">
        <v>2272</v>
      </c>
      <c r="E361" s="188">
        <v>489.75</v>
      </c>
      <c r="F361" s="53">
        <v>32.65</v>
      </c>
    </row>
    <row r="362" spans="1:6" s="1" customFormat="1" x14ac:dyDescent="0.25">
      <c r="A362" s="32">
        <v>44642</v>
      </c>
      <c r="B362" s="32">
        <v>44642</v>
      </c>
      <c r="C362" s="10" t="s">
        <v>914</v>
      </c>
      <c r="D362" s="28" t="s">
        <v>1255</v>
      </c>
      <c r="E362" s="122">
        <v>1518</v>
      </c>
      <c r="F362" s="55">
        <v>33</v>
      </c>
    </row>
    <row r="363" spans="1:6" s="1" customFormat="1" x14ac:dyDescent="0.25">
      <c r="A363" s="32">
        <v>44642</v>
      </c>
      <c r="B363" s="32">
        <v>44642</v>
      </c>
      <c r="C363" s="10" t="s">
        <v>933</v>
      </c>
      <c r="D363" s="28" t="s">
        <v>1274</v>
      </c>
      <c r="E363" s="122">
        <v>2548.7000000000003</v>
      </c>
      <c r="F363" s="55">
        <v>33.1</v>
      </c>
    </row>
    <row r="364" spans="1:6" s="1" customFormat="1" x14ac:dyDescent="0.25">
      <c r="A364" s="32">
        <v>44642</v>
      </c>
      <c r="B364" s="32">
        <v>44642</v>
      </c>
      <c r="C364" s="10" t="s">
        <v>893</v>
      </c>
      <c r="D364" s="28" t="s">
        <v>1220</v>
      </c>
      <c r="E364" s="122">
        <v>10465</v>
      </c>
      <c r="F364" s="55">
        <v>35</v>
      </c>
    </row>
    <row r="365" spans="1:6" s="1" customFormat="1" x14ac:dyDescent="0.25">
      <c r="A365" s="32">
        <v>44642</v>
      </c>
      <c r="B365" s="32">
        <v>44642</v>
      </c>
      <c r="C365" s="10" t="s">
        <v>172</v>
      </c>
      <c r="D365" s="28" t="s">
        <v>1270</v>
      </c>
      <c r="E365" s="122">
        <v>481</v>
      </c>
      <c r="F365" s="55">
        <v>37</v>
      </c>
    </row>
    <row r="366" spans="1:6" s="1" customFormat="1" x14ac:dyDescent="0.25">
      <c r="A366" s="32">
        <v>44642</v>
      </c>
      <c r="B366" s="32">
        <v>44642</v>
      </c>
      <c r="C366" s="10" t="s">
        <v>73</v>
      </c>
      <c r="D366" s="13" t="s">
        <v>1174</v>
      </c>
      <c r="E366" s="188">
        <v>80</v>
      </c>
      <c r="F366" s="53">
        <v>40</v>
      </c>
    </row>
    <row r="367" spans="1:6" s="1" customFormat="1" x14ac:dyDescent="0.25">
      <c r="A367" s="32">
        <v>44642</v>
      </c>
      <c r="B367" s="32">
        <v>44642</v>
      </c>
      <c r="C367" s="10" t="s">
        <v>894</v>
      </c>
      <c r="D367" s="28" t="s">
        <v>2305</v>
      </c>
      <c r="E367" s="122">
        <v>4160</v>
      </c>
      <c r="F367" s="55">
        <v>40</v>
      </c>
    </row>
    <row r="368" spans="1:6" s="1" customFormat="1" x14ac:dyDescent="0.25">
      <c r="A368" s="32">
        <v>44642</v>
      </c>
      <c r="B368" s="32">
        <v>44642</v>
      </c>
      <c r="C368" s="10" t="s">
        <v>246</v>
      </c>
      <c r="D368" s="28" t="s">
        <v>2282</v>
      </c>
      <c r="E368" s="122">
        <v>1258.5</v>
      </c>
      <c r="F368" s="55">
        <v>41.95</v>
      </c>
    </row>
    <row r="369" spans="1:25" s="1" customFormat="1" x14ac:dyDescent="0.25">
      <c r="A369" s="32">
        <v>44642</v>
      </c>
      <c r="B369" s="32">
        <v>44642</v>
      </c>
      <c r="C369" s="10" t="s">
        <v>184</v>
      </c>
      <c r="D369" s="28" t="s">
        <v>2722</v>
      </c>
      <c r="E369" s="122">
        <v>2163.8399999999997</v>
      </c>
      <c r="F369" s="55">
        <v>44.16</v>
      </c>
    </row>
    <row r="370" spans="1:25" s="1" customFormat="1" x14ac:dyDescent="0.25">
      <c r="A370" s="32">
        <v>44642</v>
      </c>
      <c r="B370" s="32">
        <v>44642</v>
      </c>
      <c r="C370" s="10" t="s">
        <v>917</v>
      </c>
      <c r="D370" s="28" t="s">
        <v>1257</v>
      </c>
      <c r="E370" s="122">
        <v>3169.44</v>
      </c>
      <c r="F370" s="55">
        <v>44.64</v>
      </c>
    </row>
    <row r="371" spans="1:25" s="1" customFormat="1" x14ac:dyDescent="0.25">
      <c r="A371" s="32">
        <v>44642</v>
      </c>
      <c r="B371" s="32">
        <v>44642</v>
      </c>
      <c r="C371" s="10" t="s">
        <v>922</v>
      </c>
      <c r="D371" s="28" t="s">
        <v>2740</v>
      </c>
      <c r="E371" s="122">
        <v>358.32</v>
      </c>
      <c r="F371" s="55">
        <v>44.79</v>
      </c>
    </row>
    <row r="372" spans="1:25" s="1" customFormat="1" x14ac:dyDescent="0.25">
      <c r="A372" s="32">
        <v>44642</v>
      </c>
      <c r="B372" s="32">
        <v>44642</v>
      </c>
      <c r="C372" s="10" t="s">
        <v>77</v>
      </c>
      <c r="D372" s="13" t="s">
        <v>2256</v>
      </c>
      <c r="E372" s="188">
        <v>2160</v>
      </c>
      <c r="F372" s="53">
        <v>45</v>
      </c>
    </row>
    <row r="373" spans="1:25" s="1" customFormat="1" x14ac:dyDescent="0.25">
      <c r="A373" s="32">
        <v>44642</v>
      </c>
      <c r="B373" s="32">
        <v>44642</v>
      </c>
      <c r="C373" s="10" t="s">
        <v>891</v>
      </c>
      <c r="D373" s="28" t="s">
        <v>1218</v>
      </c>
      <c r="E373" s="122">
        <v>2475</v>
      </c>
      <c r="F373" s="55">
        <v>45</v>
      </c>
    </row>
    <row r="374" spans="1:25" x14ac:dyDescent="0.25">
      <c r="A374" s="32">
        <v>44642</v>
      </c>
      <c r="B374" s="32">
        <v>44642</v>
      </c>
      <c r="C374" s="10" t="s">
        <v>59</v>
      </c>
      <c r="D374" s="13" t="s">
        <v>2230</v>
      </c>
      <c r="E374" s="188">
        <v>1320.9499999999998</v>
      </c>
      <c r="F374" s="53">
        <v>45.55</v>
      </c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x14ac:dyDescent="0.25">
      <c r="A375" s="32">
        <v>44642</v>
      </c>
      <c r="B375" s="32">
        <v>44642</v>
      </c>
      <c r="C375" s="10" t="s">
        <v>93</v>
      </c>
      <c r="D375" s="13" t="s">
        <v>2267</v>
      </c>
      <c r="E375" s="188">
        <v>47.22</v>
      </c>
      <c r="F375" s="53">
        <v>47.22</v>
      </c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32">
        <v>44642</v>
      </c>
      <c r="B376" s="32">
        <v>44642</v>
      </c>
      <c r="C376" s="10" t="s">
        <v>200</v>
      </c>
      <c r="D376" s="28" t="s">
        <v>1154</v>
      </c>
      <c r="E376" s="122">
        <v>385.92</v>
      </c>
      <c r="F376" s="55">
        <v>48.24</v>
      </c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32">
        <v>44642</v>
      </c>
      <c r="B377" s="32">
        <v>44642</v>
      </c>
      <c r="C377" s="10" t="s">
        <v>202</v>
      </c>
      <c r="D377" s="28" t="s">
        <v>2222</v>
      </c>
      <c r="E377" s="122">
        <v>54292</v>
      </c>
      <c r="F377" s="55">
        <v>49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x14ac:dyDescent="0.25">
      <c r="A378" s="32">
        <v>44642</v>
      </c>
      <c r="B378" s="32">
        <v>44642</v>
      </c>
      <c r="C378" s="10" t="s">
        <v>913</v>
      </c>
      <c r="D378" s="28" t="s">
        <v>2736</v>
      </c>
      <c r="E378" s="122">
        <v>18081</v>
      </c>
      <c r="F378" s="55">
        <v>49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x14ac:dyDescent="0.25">
      <c r="A379" s="32">
        <v>44642</v>
      </c>
      <c r="B379" s="32">
        <v>44642</v>
      </c>
      <c r="C379" s="10" t="s">
        <v>144</v>
      </c>
      <c r="D379" s="28" t="s">
        <v>2686</v>
      </c>
      <c r="E379" s="122">
        <v>714.56</v>
      </c>
      <c r="F379" s="55">
        <v>51.04</v>
      </c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x14ac:dyDescent="0.25">
      <c r="A380" s="32">
        <v>44642</v>
      </c>
      <c r="B380" s="32">
        <v>44642</v>
      </c>
      <c r="C380" s="10" t="s">
        <v>181</v>
      </c>
      <c r="D380" s="28" t="s">
        <v>2719</v>
      </c>
      <c r="E380" s="122">
        <v>1494.0800000000002</v>
      </c>
      <c r="F380" s="55">
        <v>51.52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x14ac:dyDescent="0.25">
      <c r="A381" s="32">
        <v>44642</v>
      </c>
      <c r="B381" s="32">
        <v>44642</v>
      </c>
      <c r="C381" s="10" t="s">
        <v>76</v>
      </c>
      <c r="D381" s="13" t="s">
        <v>2255</v>
      </c>
      <c r="E381" s="188">
        <v>624</v>
      </c>
      <c r="F381" s="53">
        <v>52</v>
      </c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x14ac:dyDescent="0.25">
      <c r="A382" s="32">
        <v>44642</v>
      </c>
      <c r="B382" s="32">
        <v>44642</v>
      </c>
      <c r="C382" s="10" t="s">
        <v>232</v>
      </c>
      <c r="D382" s="28" t="s">
        <v>6</v>
      </c>
      <c r="E382" s="122">
        <v>10244</v>
      </c>
      <c r="F382" s="55">
        <v>52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x14ac:dyDescent="0.25">
      <c r="A383" s="32">
        <v>44642</v>
      </c>
      <c r="B383" s="32">
        <v>44642</v>
      </c>
      <c r="C383" s="10" t="s">
        <v>78</v>
      </c>
      <c r="D383" s="13" t="s">
        <v>1175</v>
      </c>
      <c r="E383" s="188">
        <v>1151.92</v>
      </c>
      <c r="F383" s="53">
        <v>52.36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x14ac:dyDescent="0.25">
      <c r="A384" s="32">
        <v>44642</v>
      </c>
      <c r="B384" s="32">
        <v>44642</v>
      </c>
      <c r="C384" s="10" t="s">
        <v>247</v>
      </c>
      <c r="D384" s="28" t="s">
        <v>2283</v>
      </c>
      <c r="E384" s="122">
        <v>1118.5999999999999</v>
      </c>
      <c r="F384" s="55">
        <v>55.93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x14ac:dyDescent="0.25">
      <c r="A385" s="32">
        <v>44642</v>
      </c>
      <c r="B385" s="32">
        <v>44642</v>
      </c>
      <c r="C385" s="10" t="s">
        <v>226</v>
      </c>
      <c r="D385" s="28" t="s">
        <v>1173</v>
      </c>
      <c r="E385" s="122">
        <v>2256</v>
      </c>
      <c r="F385" s="55">
        <v>56.4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x14ac:dyDescent="0.25">
      <c r="A386" s="32">
        <v>44642</v>
      </c>
      <c r="B386" s="32">
        <v>44642</v>
      </c>
      <c r="C386" s="10" t="s">
        <v>185</v>
      </c>
      <c r="D386" s="28" t="s">
        <v>2723</v>
      </c>
      <c r="E386" s="122">
        <v>2944</v>
      </c>
      <c r="F386" s="55">
        <v>58.88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x14ac:dyDescent="0.25">
      <c r="A387" s="32">
        <v>44642</v>
      </c>
      <c r="B387" s="32">
        <v>44642</v>
      </c>
      <c r="C387" s="10" t="s">
        <v>209</v>
      </c>
      <c r="D387" s="28" t="s">
        <v>1161</v>
      </c>
      <c r="E387" s="122">
        <v>3348</v>
      </c>
      <c r="F387" s="55">
        <v>62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x14ac:dyDescent="0.25">
      <c r="A388" s="32">
        <v>44642</v>
      </c>
      <c r="B388" s="32">
        <v>44642</v>
      </c>
      <c r="C388" s="10" t="s">
        <v>883</v>
      </c>
      <c r="D388" s="28" t="s">
        <v>1209</v>
      </c>
      <c r="E388" s="122">
        <v>19385.8</v>
      </c>
      <c r="F388" s="55">
        <v>63.56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32">
        <v>44642</v>
      </c>
      <c r="B389" s="32">
        <v>44642</v>
      </c>
      <c r="C389" s="10" t="s">
        <v>909</v>
      </c>
      <c r="D389" s="28" t="s">
        <v>1247</v>
      </c>
      <c r="E389" s="122">
        <v>2664.5899999999997</v>
      </c>
      <c r="F389" s="55">
        <v>64.989999999999995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x14ac:dyDescent="0.25">
      <c r="A390" s="32">
        <v>44642</v>
      </c>
      <c r="B390" s="32">
        <v>44642</v>
      </c>
      <c r="C390" s="10" t="s">
        <v>186</v>
      </c>
      <c r="D390" s="28" t="s">
        <v>2724</v>
      </c>
      <c r="E390" s="122">
        <v>3250</v>
      </c>
      <c r="F390" s="55">
        <v>65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x14ac:dyDescent="0.25">
      <c r="A391" s="32">
        <v>44642</v>
      </c>
      <c r="B391" s="32">
        <v>44642</v>
      </c>
      <c r="C391" s="10" t="s">
        <v>918</v>
      </c>
      <c r="D391" s="28" t="s">
        <v>2737</v>
      </c>
      <c r="E391" s="122">
        <v>455</v>
      </c>
      <c r="F391" s="55">
        <v>65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x14ac:dyDescent="0.25">
      <c r="A392" s="32">
        <v>44642</v>
      </c>
      <c r="B392" s="32">
        <v>44642</v>
      </c>
      <c r="C392" s="10" t="s">
        <v>176</v>
      </c>
      <c r="D392" s="28" t="s">
        <v>2714</v>
      </c>
      <c r="E392" s="122">
        <v>132.69999999999999</v>
      </c>
      <c r="F392" s="55">
        <v>66.349999999999994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32">
        <v>44642</v>
      </c>
      <c r="B393" s="32">
        <v>44642</v>
      </c>
      <c r="C393" s="10" t="s">
        <v>900</v>
      </c>
      <c r="D393" s="28" t="s">
        <v>1232</v>
      </c>
      <c r="E393" s="122">
        <v>4692</v>
      </c>
      <c r="F393" s="55">
        <v>69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x14ac:dyDescent="0.25">
      <c r="A394" s="32">
        <v>44642</v>
      </c>
      <c r="B394" s="32">
        <v>44642</v>
      </c>
      <c r="C394" s="10" t="s">
        <v>205</v>
      </c>
      <c r="D394" s="28" t="s">
        <v>1159</v>
      </c>
      <c r="E394" s="122">
        <v>8098.71</v>
      </c>
      <c r="F394" s="55">
        <v>71.67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32">
        <v>44642</v>
      </c>
      <c r="B395" s="32">
        <v>44642</v>
      </c>
      <c r="C395" s="10" t="s">
        <v>266</v>
      </c>
      <c r="D395" s="28" t="s">
        <v>1196</v>
      </c>
      <c r="E395" s="122">
        <v>111375</v>
      </c>
      <c r="F395" s="55">
        <v>74.25</v>
      </c>
    </row>
    <row r="396" spans="1:25" x14ac:dyDescent="0.25">
      <c r="A396" s="32">
        <v>44642</v>
      </c>
      <c r="B396" s="32">
        <v>44642</v>
      </c>
      <c r="C396" s="10" t="s">
        <v>235</v>
      </c>
      <c r="D396" s="28" t="s">
        <v>1186</v>
      </c>
      <c r="E396" s="122">
        <v>5059.88</v>
      </c>
      <c r="F396" s="55">
        <v>74.41</v>
      </c>
    </row>
    <row r="397" spans="1:25" x14ac:dyDescent="0.25">
      <c r="A397" s="32">
        <v>44642</v>
      </c>
      <c r="B397" s="32">
        <v>44642</v>
      </c>
      <c r="C397" s="10" t="s">
        <v>175</v>
      </c>
      <c r="D397" s="28" t="s">
        <v>2713</v>
      </c>
      <c r="E397" s="122">
        <v>1125</v>
      </c>
      <c r="F397" s="55">
        <v>75</v>
      </c>
    </row>
    <row r="398" spans="1:25" x14ac:dyDescent="0.25">
      <c r="A398" s="32">
        <v>44642</v>
      </c>
      <c r="B398" s="32">
        <v>44642</v>
      </c>
      <c r="C398" s="10" t="s">
        <v>253</v>
      </c>
      <c r="D398" s="28" t="s">
        <v>978</v>
      </c>
      <c r="E398" s="122">
        <v>2059.56</v>
      </c>
      <c r="F398" s="55">
        <v>76.28</v>
      </c>
    </row>
    <row r="399" spans="1:25" x14ac:dyDescent="0.25">
      <c r="A399" s="32">
        <v>44642</v>
      </c>
      <c r="B399" s="32">
        <v>44642</v>
      </c>
      <c r="C399" s="10" t="s">
        <v>254</v>
      </c>
      <c r="D399" s="28" t="s">
        <v>1193</v>
      </c>
      <c r="E399" s="122">
        <v>8924.76</v>
      </c>
      <c r="F399" s="55">
        <v>76.28</v>
      </c>
    </row>
    <row r="400" spans="1:25" x14ac:dyDescent="0.25">
      <c r="A400" s="32">
        <v>44642</v>
      </c>
      <c r="B400" s="32">
        <v>44642</v>
      </c>
      <c r="C400" s="10" t="s">
        <v>910</v>
      </c>
      <c r="D400" s="28" t="s">
        <v>1250</v>
      </c>
      <c r="E400" s="122">
        <v>1148.25</v>
      </c>
      <c r="F400" s="55">
        <v>76.55</v>
      </c>
    </row>
    <row r="401" spans="1:6" x14ac:dyDescent="0.25">
      <c r="A401" s="32">
        <v>44642</v>
      </c>
      <c r="B401" s="32">
        <v>44642</v>
      </c>
      <c r="C401" s="10" t="s">
        <v>227</v>
      </c>
      <c r="D401" s="28" t="s">
        <v>2249</v>
      </c>
      <c r="E401" s="122">
        <v>2886</v>
      </c>
      <c r="F401" s="55">
        <v>78</v>
      </c>
    </row>
    <row r="402" spans="1:6" x14ac:dyDescent="0.25">
      <c r="A402" s="32">
        <v>44642</v>
      </c>
      <c r="B402" s="32">
        <v>44642</v>
      </c>
      <c r="C402" s="10" t="s">
        <v>92</v>
      </c>
      <c r="D402" s="13" t="s">
        <v>1184</v>
      </c>
      <c r="E402" s="188">
        <v>1920</v>
      </c>
      <c r="F402" s="53">
        <v>80</v>
      </c>
    </row>
    <row r="403" spans="1:6" x14ac:dyDescent="0.25">
      <c r="A403" s="32">
        <v>44642</v>
      </c>
      <c r="B403" s="32">
        <v>44642</v>
      </c>
      <c r="C403" s="10" t="s">
        <v>236</v>
      </c>
      <c r="D403" s="28" t="s">
        <v>2280</v>
      </c>
      <c r="E403" s="122">
        <v>48660</v>
      </c>
      <c r="F403" s="55">
        <v>81.099999999999994</v>
      </c>
    </row>
    <row r="404" spans="1:6" x14ac:dyDescent="0.25">
      <c r="A404" s="32">
        <v>44642</v>
      </c>
      <c r="B404" s="32">
        <v>44642</v>
      </c>
      <c r="C404" s="10" t="s">
        <v>931</v>
      </c>
      <c r="D404" s="28" t="s">
        <v>1272</v>
      </c>
      <c r="E404" s="122">
        <v>56769.999999999993</v>
      </c>
      <c r="F404" s="55">
        <v>81.099999999999994</v>
      </c>
    </row>
    <row r="405" spans="1:6" x14ac:dyDescent="0.25">
      <c r="A405" s="32">
        <v>44642</v>
      </c>
      <c r="B405" s="32">
        <v>44642</v>
      </c>
      <c r="C405" s="10" t="s">
        <v>141</v>
      </c>
      <c r="D405" s="28" t="s">
        <v>1240</v>
      </c>
      <c r="E405" s="122">
        <v>957</v>
      </c>
      <c r="F405" s="55">
        <v>87</v>
      </c>
    </row>
    <row r="406" spans="1:6" x14ac:dyDescent="0.25">
      <c r="A406" s="32">
        <v>44642</v>
      </c>
      <c r="B406" s="32">
        <v>44642</v>
      </c>
      <c r="C406" s="10" t="s">
        <v>145</v>
      </c>
      <c r="D406" s="28" t="s">
        <v>1242</v>
      </c>
      <c r="E406" s="122">
        <v>3091.2</v>
      </c>
      <c r="F406" s="55">
        <v>88.32</v>
      </c>
    </row>
    <row r="407" spans="1:6" x14ac:dyDescent="0.25">
      <c r="A407" s="32">
        <v>44642</v>
      </c>
      <c r="B407" s="32">
        <v>44642</v>
      </c>
      <c r="C407" s="10" t="s">
        <v>268</v>
      </c>
      <c r="D407" s="28" t="s">
        <v>1198</v>
      </c>
      <c r="E407" s="122">
        <v>887.2</v>
      </c>
      <c r="F407" s="55">
        <v>88.72</v>
      </c>
    </row>
    <row r="408" spans="1:6" x14ac:dyDescent="0.25">
      <c r="A408" s="32">
        <v>44642</v>
      </c>
      <c r="B408" s="32">
        <v>44642</v>
      </c>
      <c r="C408" s="10" t="s">
        <v>934</v>
      </c>
      <c r="D408" s="28" t="s">
        <v>2744</v>
      </c>
      <c r="E408" s="122">
        <v>1363.35</v>
      </c>
      <c r="F408" s="55">
        <v>90.89</v>
      </c>
    </row>
    <row r="409" spans="1:6" x14ac:dyDescent="0.25">
      <c r="A409" s="32">
        <v>44642</v>
      </c>
      <c r="B409" s="32">
        <v>44642</v>
      </c>
      <c r="C409" s="10" t="s">
        <v>140</v>
      </c>
      <c r="D409" s="28" t="s">
        <v>2684</v>
      </c>
      <c r="E409" s="122">
        <v>1287</v>
      </c>
      <c r="F409" s="55">
        <v>99</v>
      </c>
    </row>
    <row r="410" spans="1:6" x14ac:dyDescent="0.25">
      <c r="A410" s="32">
        <v>44642</v>
      </c>
      <c r="B410" s="32">
        <v>44642</v>
      </c>
      <c r="C410" s="10" t="s">
        <v>897</v>
      </c>
      <c r="D410" s="28" t="s">
        <v>1227</v>
      </c>
      <c r="E410" s="122">
        <v>2500</v>
      </c>
      <c r="F410" s="55">
        <v>100</v>
      </c>
    </row>
    <row r="411" spans="1:6" x14ac:dyDescent="0.25">
      <c r="A411" s="32">
        <v>44642</v>
      </c>
      <c r="B411" s="32">
        <v>44642</v>
      </c>
      <c r="C411" s="10" t="s">
        <v>139</v>
      </c>
      <c r="D411" s="28" t="s">
        <v>2683</v>
      </c>
      <c r="E411" s="122">
        <v>4224.6400000000003</v>
      </c>
      <c r="F411" s="55">
        <v>103.04</v>
      </c>
    </row>
    <row r="412" spans="1:6" x14ac:dyDescent="0.25">
      <c r="A412" s="32">
        <v>44642</v>
      </c>
      <c r="B412" s="32">
        <v>44642</v>
      </c>
      <c r="C412" s="10" t="s">
        <v>2748</v>
      </c>
      <c r="D412" s="28" t="s">
        <v>1279</v>
      </c>
      <c r="E412" s="122">
        <v>52708.5</v>
      </c>
      <c r="F412" s="55">
        <v>103.35</v>
      </c>
    </row>
    <row r="413" spans="1:6" x14ac:dyDescent="0.25">
      <c r="A413" s="32">
        <v>44642</v>
      </c>
      <c r="B413" s="32">
        <v>44642</v>
      </c>
      <c r="C413" s="10" t="s">
        <v>930</v>
      </c>
      <c r="D413" s="28" t="s">
        <v>1269</v>
      </c>
      <c r="E413" s="122">
        <v>54141.599999999999</v>
      </c>
      <c r="F413" s="55">
        <v>106.16</v>
      </c>
    </row>
    <row r="414" spans="1:6" x14ac:dyDescent="0.25">
      <c r="A414" s="32">
        <v>44642</v>
      </c>
      <c r="B414" s="32">
        <v>44642</v>
      </c>
      <c r="C414" s="10" t="s">
        <v>896</v>
      </c>
      <c r="D414" s="28" t="s">
        <v>1226</v>
      </c>
      <c r="E414" s="122">
        <v>18962.52</v>
      </c>
      <c r="F414" s="55">
        <v>108.98</v>
      </c>
    </row>
    <row r="415" spans="1:6" x14ac:dyDescent="0.25">
      <c r="A415" s="32">
        <v>44642</v>
      </c>
      <c r="B415" s="32">
        <v>44642</v>
      </c>
      <c r="C415" s="10" t="s">
        <v>216</v>
      </c>
      <c r="D415" s="28" t="s">
        <v>2232</v>
      </c>
      <c r="E415" s="122">
        <v>1100</v>
      </c>
      <c r="F415" s="55">
        <v>110</v>
      </c>
    </row>
    <row r="416" spans="1:6" x14ac:dyDescent="0.25">
      <c r="A416" s="32">
        <v>44642</v>
      </c>
      <c r="B416" s="32">
        <v>44642</v>
      </c>
      <c r="C416" s="10" t="s">
        <v>228</v>
      </c>
      <c r="D416" s="28" t="s">
        <v>2250</v>
      </c>
      <c r="E416" s="122">
        <v>2750</v>
      </c>
      <c r="F416" s="55">
        <v>110</v>
      </c>
    </row>
    <row r="417" spans="1:6" x14ac:dyDescent="0.25">
      <c r="A417" s="32">
        <v>44642</v>
      </c>
      <c r="B417" s="32">
        <v>44642</v>
      </c>
      <c r="C417" s="10" t="s">
        <v>104</v>
      </c>
      <c r="D417" s="13" t="s">
        <v>2294</v>
      </c>
      <c r="E417" s="189">
        <v>6061</v>
      </c>
      <c r="F417" s="54">
        <v>121.22</v>
      </c>
    </row>
    <row r="418" spans="1:6" x14ac:dyDescent="0.25">
      <c r="A418" s="32">
        <v>44642</v>
      </c>
      <c r="B418" s="32">
        <v>44642</v>
      </c>
      <c r="C418" s="10" t="s">
        <v>221</v>
      </c>
      <c r="D418" s="28" t="s">
        <v>2240</v>
      </c>
      <c r="E418" s="122">
        <v>500</v>
      </c>
      <c r="F418" s="55">
        <v>125</v>
      </c>
    </row>
    <row r="419" spans="1:6" x14ac:dyDescent="0.25">
      <c r="A419" s="32">
        <v>44642</v>
      </c>
      <c r="B419" s="32">
        <v>44642</v>
      </c>
      <c r="C419" s="10" t="s">
        <v>887</v>
      </c>
      <c r="D419" s="28" t="s">
        <v>1214</v>
      </c>
      <c r="E419" s="122">
        <v>1638</v>
      </c>
      <c r="F419" s="55">
        <v>126</v>
      </c>
    </row>
    <row r="420" spans="1:6" x14ac:dyDescent="0.25">
      <c r="A420" s="32">
        <v>44642</v>
      </c>
      <c r="B420" s="32">
        <v>44642</v>
      </c>
      <c r="C420" s="10" t="s">
        <v>267</v>
      </c>
      <c r="D420" s="28" t="s">
        <v>1197</v>
      </c>
      <c r="E420" s="122">
        <v>3320.72</v>
      </c>
      <c r="F420" s="55">
        <v>127.72</v>
      </c>
    </row>
    <row r="421" spans="1:6" x14ac:dyDescent="0.25">
      <c r="A421" s="32">
        <v>44642</v>
      </c>
      <c r="B421" s="32">
        <v>44642</v>
      </c>
      <c r="C421" s="10" t="s">
        <v>915</v>
      </c>
      <c r="D421" s="28" t="s">
        <v>1256</v>
      </c>
      <c r="E421" s="122">
        <v>31813.559999999998</v>
      </c>
      <c r="F421" s="55">
        <v>130.91999999999999</v>
      </c>
    </row>
    <row r="422" spans="1:6" x14ac:dyDescent="0.25">
      <c r="A422" s="32">
        <v>44642</v>
      </c>
      <c r="B422" s="32">
        <v>44642</v>
      </c>
      <c r="C422" s="10" t="s">
        <v>912</v>
      </c>
      <c r="D422" s="28" t="s">
        <v>2735</v>
      </c>
      <c r="E422" s="122">
        <v>79320</v>
      </c>
      <c r="F422" s="55">
        <v>132.19999999999999</v>
      </c>
    </row>
    <row r="423" spans="1:6" x14ac:dyDescent="0.25">
      <c r="A423" s="32">
        <v>44642</v>
      </c>
      <c r="B423" s="32">
        <v>44642</v>
      </c>
      <c r="C423" s="10" t="s">
        <v>234</v>
      </c>
      <c r="D423" s="28" t="s">
        <v>2276</v>
      </c>
      <c r="E423" s="122">
        <v>4725</v>
      </c>
      <c r="F423" s="55">
        <v>135</v>
      </c>
    </row>
    <row r="424" spans="1:6" x14ac:dyDescent="0.25">
      <c r="A424" s="32">
        <v>44642</v>
      </c>
      <c r="B424" s="32">
        <v>44642</v>
      </c>
      <c r="C424" s="10" t="s">
        <v>168</v>
      </c>
      <c r="D424" s="28" t="s">
        <v>2708</v>
      </c>
      <c r="E424" s="122">
        <v>696.1</v>
      </c>
      <c r="F424" s="55">
        <v>139.22</v>
      </c>
    </row>
    <row r="425" spans="1:6" x14ac:dyDescent="0.25">
      <c r="A425" s="32">
        <v>44642</v>
      </c>
      <c r="B425" s="32">
        <v>44642</v>
      </c>
      <c r="C425" s="10" t="s">
        <v>173</v>
      </c>
      <c r="D425" s="28" t="s">
        <v>1271</v>
      </c>
      <c r="E425" s="122">
        <v>12880</v>
      </c>
      <c r="F425" s="55">
        <v>140</v>
      </c>
    </row>
    <row r="426" spans="1:6" x14ac:dyDescent="0.25">
      <c r="A426" s="32">
        <v>44642</v>
      </c>
      <c r="B426" s="32">
        <v>44642</v>
      </c>
      <c r="C426" s="10" t="s">
        <v>148</v>
      </c>
      <c r="D426" s="28" t="s">
        <v>1251</v>
      </c>
      <c r="E426" s="122">
        <v>8095.9999999999991</v>
      </c>
      <c r="F426" s="55">
        <v>147.19999999999999</v>
      </c>
    </row>
    <row r="427" spans="1:6" x14ac:dyDescent="0.25">
      <c r="A427" s="32">
        <v>44642</v>
      </c>
      <c r="B427" s="32">
        <v>44642</v>
      </c>
      <c r="C427" s="10" t="s">
        <v>137</v>
      </c>
      <c r="D427" s="28" t="s">
        <v>2681</v>
      </c>
      <c r="E427" s="122">
        <v>6473.2199999999993</v>
      </c>
      <c r="F427" s="55">
        <v>150.54</v>
      </c>
    </row>
    <row r="428" spans="1:6" x14ac:dyDescent="0.25">
      <c r="A428" s="32">
        <v>44642</v>
      </c>
      <c r="B428" s="32">
        <v>44642</v>
      </c>
      <c r="C428" s="10" t="s">
        <v>902</v>
      </c>
      <c r="D428" s="28" t="s">
        <v>1236</v>
      </c>
      <c r="E428" s="122">
        <v>8360</v>
      </c>
      <c r="F428" s="55">
        <v>152</v>
      </c>
    </row>
    <row r="429" spans="1:6" x14ac:dyDescent="0.25">
      <c r="A429" s="32">
        <v>44642</v>
      </c>
      <c r="B429" s="32">
        <v>44642</v>
      </c>
      <c r="C429" s="10" t="s">
        <v>252</v>
      </c>
      <c r="D429" s="28" t="s">
        <v>2286</v>
      </c>
      <c r="E429" s="122">
        <v>3720</v>
      </c>
      <c r="F429" s="55">
        <v>155</v>
      </c>
    </row>
    <row r="430" spans="1:6" x14ac:dyDescent="0.25">
      <c r="A430" s="32">
        <v>44642</v>
      </c>
      <c r="B430" s="32">
        <v>44642</v>
      </c>
      <c r="C430" s="10" t="s">
        <v>889</v>
      </c>
      <c r="D430" s="28" t="s">
        <v>1216</v>
      </c>
      <c r="E430" s="122">
        <v>141825</v>
      </c>
      <c r="F430" s="55">
        <v>155</v>
      </c>
    </row>
    <row r="431" spans="1:6" x14ac:dyDescent="0.25">
      <c r="A431" s="32">
        <v>44642</v>
      </c>
      <c r="B431" s="32">
        <v>44642</v>
      </c>
      <c r="C431" s="10" t="s">
        <v>109</v>
      </c>
      <c r="D431" s="13" t="s">
        <v>1225</v>
      </c>
      <c r="E431" s="189">
        <v>1560.6</v>
      </c>
      <c r="F431" s="54">
        <v>156.06</v>
      </c>
    </row>
    <row r="432" spans="1:6" x14ac:dyDescent="0.25">
      <c r="A432" s="32">
        <v>44642</v>
      </c>
      <c r="B432" s="32">
        <v>44642</v>
      </c>
      <c r="C432" s="10" t="s">
        <v>114</v>
      </c>
      <c r="D432" s="13" t="s">
        <v>1229</v>
      </c>
      <c r="E432" s="189">
        <v>1099</v>
      </c>
      <c r="F432" s="54">
        <v>157</v>
      </c>
    </row>
    <row r="433" spans="1:6" x14ac:dyDescent="0.25">
      <c r="A433" s="32">
        <v>44642</v>
      </c>
      <c r="B433" s="32">
        <v>44642</v>
      </c>
      <c r="C433" s="10" t="s">
        <v>129</v>
      </c>
      <c r="D433" s="28" t="s">
        <v>1238</v>
      </c>
      <c r="E433" s="122">
        <v>8283.6</v>
      </c>
      <c r="F433" s="55">
        <v>159.30000000000001</v>
      </c>
    </row>
    <row r="434" spans="1:6" x14ac:dyDescent="0.25">
      <c r="A434" s="32">
        <v>44642</v>
      </c>
      <c r="B434" s="32">
        <v>44642</v>
      </c>
      <c r="C434" s="10" t="s">
        <v>884</v>
      </c>
      <c r="D434" s="28" t="s">
        <v>1210</v>
      </c>
      <c r="E434" s="122">
        <v>39360</v>
      </c>
      <c r="F434" s="55">
        <v>164</v>
      </c>
    </row>
    <row r="435" spans="1:6" x14ac:dyDescent="0.25">
      <c r="A435" s="32">
        <v>44642</v>
      </c>
      <c r="B435" s="32">
        <v>44642</v>
      </c>
      <c r="C435" s="10" t="s">
        <v>192</v>
      </c>
      <c r="D435" s="28" t="s">
        <v>1252</v>
      </c>
      <c r="E435" s="122">
        <v>1815</v>
      </c>
      <c r="F435" s="55">
        <v>165</v>
      </c>
    </row>
    <row r="436" spans="1:6" x14ac:dyDescent="0.25">
      <c r="A436" s="32">
        <v>44642</v>
      </c>
      <c r="B436" s="32">
        <v>44642</v>
      </c>
      <c r="C436" s="10" t="s">
        <v>927</v>
      </c>
      <c r="D436" s="28" t="s">
        <v>1266</v>
      </c>
      <c r="E436" s="122">
        <v>2736</v>
      </c>
      <c r="F436" s="55">
        <v>171</v>
      </c>
    </row>
    <row r="437" spans="1:6" x14ac:dyDescent="0.25">
      <c r="A437" s="32">
        <v>44642</v>
      </c>
      <c r="B437" s="32">
        <v>44642</v>
      </c>
      <c r="C437" s="10" t="s">
        <v>138</v>
      </c>
      <c r="D437" s="28" t="s">
        <v>2682</v>
      </c>
      <c r="E437" s="122">
        <v>3667.4399999999996</v>
      </c>
      <c r="F437" s="55">
        <v>174.64</v>
      </c>
    </row>
    <row r="438" spans="1:6" x14ac:dyDescent="0.25">
      <c r="A438" s="32">
        <v>44642</v>
      </c>
      <c r="B438" s="32">
        <v>44642</v>
      </c>
      <c r="C438" s="10" t="s">
        <v>928</v>
      </c>
      <c r="D438" s="28" t="s">
        <v>2742</v>
      </c>
      <c r="E438" s="122">
        <v>12425</v>
      </c>
      <c r="F438" s="55">
        <v>175</v>
      </c>
    </row>
    <row r="439" spans="1:6" x14ac:dyDescent="0.25">
      <c r="A439" s="32">
        <v>44642</v>
      </c>
      <c r="B439" s="32">
        <v>44642</v>
      </c>
      <c r="C439" s="10" t="s">
        <v>130</v>
      </c>
      <c r="D439" s="28" t="s">
        <v>2675</v>
      </c>
      <c r="E439" s="122">
        <v>8125.44</v>
      </c>
      <c r="F439" s="55">
        <v>176.64</v>
      </c>
    </row>
    <row r="440" spans="1:6" x14ac:dyDescent="0.25">
      <c r="A440" s="32">
        <v>44642</v>
      </c>
      <c r="B440" s="32">
        <v>44642</v>
      </c>
      <c r="C440" s="10" t="s">
        <v>131</v>
      </c>
      <c r="D440" s="28" t="s">
        <v>2676</v>
      </c>
      <c r="E440" s="122">
        <v>965</v>
      </c>
      <c r="F440" s="55">
        <v>193</v>
      </c>
    </row>
    <row r="441" spans="1:6" x14ac:dyDescent="0.25">
      <c r="A441" s="32">
        <v>44642</v>
      </c>
      <c r="B441" s="32">
        <v>44642</v>
      </c>
      <c r="C441" s="10" t="s">
        <v>179</v>
      </c>
      <c r="D441" s="28" t="s">
        <v>2717</v>
      </c>
      <c r="E441" s="122">
        <v>20000</v>
      </c>
      <c r="F441" s="55">
        <v>200</v>
      </c>
    </row>
    <row r="442" spans="1:6" x14ac:dyDescent="0.25">
      <c r="A442" s="32">
        <v>44642</v>
      </c>
      <c r="B442" s="32">
        <v>44642</v>
      </c>
      <c r="C442" s="10" t="s">
        <v>220</v>
      </c>
      <c r="D442" s="28" t="s">
        <v>1171</v>
      </c>
      <c r="E442" s="122">
        <v>13600</v>
      </c>
      <c r="F442" s="55">
        <v>200</v>
      </c>
    </row>
    <row r="443" spans="1:6" x14ac:dyDescent="0.25">
      <c r="A443" s="32">
        <v>44642</v>
      </c>
      <c r="B443" s="32">
        <v>44642</v>
      </c>
      <c r="C443" s="10" t="s">
        <v>177</v>
      </c>
      <c r="D443" s="28" t="s">
        <v>2715</v>
      </c>
      <c r="E443" s="122">
        <v>2858.24</v>
      </c>
      <c r="F443" s="55">
        <v>204.16</v>
      </c>
    </row>
    <row r="444" spans="1:6" x14ac:dyDescent="0.25">
      <c r="A444" s="32">
        <v>44642</v>
      </c>
      <c r="B444" s="32">
        <v>44642</v>
      </c>
      <c r="C444" s="10" t="s">
        <v>79</v>
      </c>
      <c r="D444" s="13" t="s">
        <v>2257</v>
      </c>
      <c r="E444" s="188">
        <v>2707.25</v>
      </c>
      <c r="F444" s="53">
        <v>208.25</v>
      </c>
    </row>
    <row r="445" spans="1:6" x14ac:dyDescent="0.25">
      <c r="A445" s="32">
        <v>44642</v>
      </c>
      <c r="B445" s="32">
        <v>44642</v>
      </c>
      <c r="C445" s="10" t="s">
        <v>237</v>
      </c>
      <c r="D445" s="28" t="s">
        <v>1187</v>
      </c>
      <c r="E445" s="122">
        <v>4200</v>
      </c>
      <c r="F445" s="55">
        <v>210</v>
      </c>
    </row>
    <row r="446" spans="1:6" x14ac:dyDescent="0.25">
      <c r="A446" s="32">
        <v>44642</v>
      </c>
      <c r="B446" s="32">
        <v>44642</v>
      </c>
      <c r="C446" s="10" t="s">
        <v>241</v>
      </c>
      <c r="D446" s="28" t="s">
        <v>1188</v>
      </c>
      <c r="E446" s="122">
        <v>2520</v>
      </c>
      <c r="F446" s="55">
        <v>210</v>
      </c>
    </row>
    <row r="447" spans="1:6" x14ac:dyDescent="0.25">
      <c r="A447" s="32">
        <v>44642</v>
      </c>
      <c r="B447" s="32">
        <v>44642</v>
      </c>
      <c r="C447" s="10" t="s">
        <v>892</v>
      </c>
      <c r="D447" s="28" t="s">
        <v>1219</v>
      </c>
      <c r="E447" s="122">
        <v>26670</v>
      </c>
      <c r="F447" s="55">
        <v>210</v>
      </c>
    </row>
    <row r="448" spans="1:6" x14ac:dyDescent="0.25">
      <c r="A448" s="32">
        <v>44642</v>
      </c>
      <c r="B448" s="32">
        <v>44642</v>
      </c>
      <c r="C448" s="10" t="s">
        <v>60</v>
      </c>
      <c r="D448" s="13" t="s">
        <v>2235</v>
      </c>
      <c r="E448" s="188">
        <v>2118.1999999999998</v>
      </c>
      <c r="F448" s="53">
        <v>211.82</v>
      </c>
    </row>
    <row r="449" spans="1:6" x14ac:dyDescent="0.25">
      <c r="A449" s="32">
        <v>44642</v>
      </c>
      <c r="B449" s="32">
        <v>44642</v>
      </c>
      <c r="C449" s="10" t="s">
        <v>921</v>
      </c>
      <c r="D449" s="28" t="s">
        <v>1261</v>
      </c>
      <c r="E449" s="122">
        <v>10720.5</v>
      </c>
      <c r="F449" s="55">
        <v>214.41</v>
      </c>
    </row>
    <row r="450" spans="1:6" x14ac:dyDescent="0.25">
      <c r="A450" s="32">
        <v>44642</v>
      </c>
      <c r="B450" s="32">
        <v>44642</v>
      </c>
      <c r="C450" s="10" t="s">
        <v>180</v>
      </c>
      <c r="D450" s="28" t="s">
        <v>2718</v>
      </c>
      <c r="E450" s="122">
        <v>21500</v>
      </c>
      <c r="F450" s="55">
        <v>215</v>
      </c>
    </row>
    <row r="451" spans="1:6" x14ac:dyDescent="0.25">
      <c r="A451" s="32">
        <v>44642</v>
      </c>
      <c r="B451" s="32">
        <v>44642</v>
      </c>
      <c r="C451" s="10" t="s">
        <v>189</v>
      </c>
      <c r="D451" s="28" t="s">
        <v>2727</v>
      </c>
      <c r="E451" s="122">
        <v>1545.6000000000001</v>
      </c>
      <c r="F451" s="55">
        <v>220.8</v>
      </c>
    </row>
    <row r="452" spans="1:6" x14ac:dyDescent="0.25">
      <c r="A452" s="32">
        <v>44642</v>
      </c>
      <c r="B452" s="32">
        <v>44642</v>
      </c>
      <c r="C452" s="10" t="s">
        <v>107</v>
      </c>
      <c r="D452" s="13" t="s">
        <v>2304</v>
      </c>
      <c r="E452" s="189">
        <v>4466</v>
      </c>
      <c r="F452" s="54">
        <v>223.3</v>
      </c>
    </row>
    <row r="453" spans="1:6" x14ac:dyDescent="0.25">
      <c r="A453" s="32">
        <v>44642</v>
      </c>
      <c r="B453" s="32">
        <v>44642</v>
      </c>
      <c r="C453" s="10" t="s">
        <v>895</v>
      </c>
      <c r="D453" s="28" t="s">
        <v>2306</v>
      </c>
      <c r="E453" s="122">
        <v>8280</v>
      </c>
      <c r="F453" s="55">
        <v>230</v>
      </c>
    </row>
    <row r="454" spans="1:6" x14ac:dyDescent="0.25">
      <c r="A454" s="32">
        <v>44642</v>
      </c>
      <c r="B454" s="32">
        <v>44642</v>
      </c>
      <c r="C454" s="10" t="s">
        <v>905</v>
      </c>
      <c r="D454" s="28" t="s">
        <v>2734</v>
      </c>
      <c r="E454" s="122">
        <v>381110</v>
      </c>
      <c r="F454" s="55">
        <v>230</v>
      </c>
    </row>
    <row r="455" spans="1:6" x14ac:dyDescent="0.25">
      <c r="A455" s="32">
        <v>44642</v>
      </c>
      <c r="B455" s="32">
        <v>44642</v>
      </c>
      <c r="C455" s="10" t="s">
        <v>124</v>
      </c>
      <c r="D455" s="28" t="s">
        <v>1231</v>
      </c>
      <c r="E455" s="122">
        <v>6930</v>
      </c>
      <c r="F455" s="55">
        <v>231</v>
      </c>
    </row>
    <row r="456" spans="1:6" x14ac:dyDescent="0.25">
      <c r="A456" s="32">
        <v>44642</v>
      </c>
      <c r="B456" s="32">
        <v>44642</v>
      </c>
      <c r="C456" s="10" t="s">
        <v>901</v>
      </c>
      <c r="D456" s="28" t="s">
        <v>2731</v>
      </c>
      <c r="E456" s="122">
        <v>13603.32</v>
      </c>
      <c r="F456" s="55">
        <v>234.54</v>
      </c>
    </row>
    <row r="457" spans="1:6" x14ac:dyDescent="0.25">
      <c r="A457" s="32">
        <v>44642</v>
      </c>
      <c r="B457" s="32">
        <v>44642</v>
      </c>
      <c r="C457" s="10" t="s">
        <v>890</v>
      </c>
      <c r="D457" s="28" t="s">
        <v>1217</v>
      </c>
      <c r="E457" s="122">
        <v>5520</v>
      </c>
      <c r="F457" s="55">
        <v>240</v>
      </c>
    </row>
    <row r="458" spans="1:6" x14ac:dyDescent="0.25">
      <c r="A458" s="32">
        <v>44642</v>
      </c>
      <c r="B458" s="32">
        <v>44642</v>
      </c>
      <c r="C458" s="10" t="s">
        <v>255</v>
      </c>
      <c r="D458" s="28" t="s">
        <v>2288</v>
      </c>
      <c r="E458" s="122">
        <v>19118</v>
      </c>
      <c r="F458" s="55">
        <v>242</v>
      </c>
    </row>
    <row r="459" spans="1:6" x14ac:dyDescent="0.25">
      <c r="A459" s="32">
        <v>44642</v>
      </c>
      <c r="B459" s="32">
        <v>44642</v>
      </c>
      <c r="C459" s="10" t="s">
        <v>72</v>
      </c>
      <c r="D459" s="13" t="s">
        <v>2251</v>
      </c>
      <c r="E459" s="188">
        <v>50000</v>
      </c>
      <c r="F459" s="53">
        <v>250</v>
      </c>
    </row>
    <row r="460" spans="1:6" x14ac:dyDescent="0.25">
      <c r="A460" s="32">
        <v>44642</v>
      </c>
      <c r="B460" s="32">
        <v>44642</v>
      </c>
      <c r="C460" s="10" t="s">
        <v>274</v>
      </c>
      <c r="D460" s="28" t="s">
        <v>1201</v>
      </c>
      <c r="E460" s="122">
        <v>2800.4900000000002</v>
      </c>
      <c r="F460" s="55">
        <v>254.59</v>
      </c>
    </row>
    <row r="461" spans="1:6" x14ac:dyDescent="0.25">
      <c r="A461" s="32">
        <v>44642</v>
      </c>
      <c r="B461" s="32">
        <v>44642</v>
      </c>
      <c r="C461" s="10" t="s">
        <v>270</v>
      </c>
      <c r="D461" s="28" t="s">
        <v>2299</v>
      </c>
      <c r="E461" s="122">
        <v>768</v>
      </c>
      <c r="F461" s="55">
        <v>256</v>
      </c>
    </row>
    <row r="462" spans="1:6" x14ac:dyDescent="0.25">
      <c r="A462" s="32">
        <v>44642</v>
      </c>
      <c r="B462" s="32">
        <v>44642</v>
      </c>
      <c r="C462" s="10" t="s">
        <v>97</v>
      </c>
      <c r="D462" s="13" t="s">
        <v>2273</v>
      </c>
      <c r="E462" s="188">
        <v>1300</v>
      </c>
      <c r="F462" s="53">
        <v>260</v>
      </c>
    </row>
    <row r="463" spans="1:6" x14ac:dyDescent="0.25">
      <c r="A463" s="32">
        <v>44642</v>
      </c>
      <c r="B463" s="32">
        <v>44642</v>
      </c>
      <c r="C463" s="10" t="s">
        <v>83</v>
      </c>
      <c r="D463" s="13" t="s">
        <v>2260</v>
      </c>
      <c r="E463" s="188">
        <v>1680</v>
      </c>
      <c r="F463" s="53">
        <v>280</v>
      </c>
    </row>
    <row r="464" spans="1:6" x14ac:dyDescent="0.25">
      <c r="A464" s="32">
        <v>44642</v>
      </c>
      <c r="B464" s="32">
        <v>44642</v>
      </c>
      <c r="C464" s="10" t="s">
        <v>245</v>
      </c>
      <c r="D464" s="28" t="s">
        <v>1190</v>
      </c>
      <c r="E464" s="122">
        <v>2349.12</v>
      </c>
      <c r="F464" s="55">
        <v>293.64</v>
      </c>
    </row>
    <row r="465" spans="1:6" x14ac:dyDescent="0.25">
      <c r="A465" s="32">
        <v>44642</v>
      </c>
      <c r="B465" s="32">
        <v>44642</v>
      </c>
      <c r="C465" s="10" t="s">
        <v>110</v>
      </c>
      <c r="D465" s="13" t="s">
        <v>2662</v>
      </c>
      <c r="E465" s="189">
        <v>590</v>
      </c>
      <c r="F465" s="54">
        <v>295</v>
      </c>
    </row>
    <row r="466" spans="1:6" x14ac:dyDescent="0.25">
      <c r="A466" s="32">
        <v>44642</v>
      </c>
      <c r="B466" s="32">
        <v>44642</v>
      </c>
      <c r="C466" s="10" t="s">
        <v>242</v>
      </c>
      <c r="D466" s="28" t="s">
        <v>1189</v>
      </c>
      <c r="E466" s="122">
        <v>2100</v>
      </c>
      <c r="F466" s="55">
        <v>300</v>
      </c>
    </row>
    <row r="467" spans="1:6" x14ac:dyDescent="0.25">
      <c r="A467" s="32">
        <v>44642</v>
      </c>
      <c r="B467" s="32">
        <v>44642</v>
      </c>
      <c r="C467" s="10" t="s">
        <v>885</v>
      </c>
      <c r="D467" s="28" t="s">
        <v>1211</v>
      </c>
      <c r="E467" s="122">
        <v>61791.799999999996</v>
      </c>
      <c r="F467" s="55">
        <v>305.89999999999998</v>
      </c>
    </row>
    <row r="468" spans="1:6" x14ac:dyDescent="0.25">
      <c r="A468" s="32">
        <v>44642</v>
      </c>
      <c r="B468" s="32">
        <v>44642</v>
      </c>
      <c r="C468" s="10" t="s">
        <v>135</v>
      </c>
      <c r="D468" s="28" t="s">
        <v>1239</v>
      </c>
      <c r="E468" s="122">
        <v>9657.119999999999</v>
      </c>
      <c r="F468" s="55">
        <v>311.52</v>
      </c>
    </row>
    <row r="469" spans="1:6" x14ac:dyDescent="0.25">
      <c r="A469" s="32">
        <v>44642</v>
      </c>
      <c r="B469" s="32">
        <v>44642</v>
      </c>
      <c r="C469" s="10" t="s">
        <v>888</v>
      </c>
      <c r="D469" s="28" t="s">
        <v>1215</v>
      </c>
      <c r="E469" s="122">
        <v>7139</v>
      </c>
      <c r="F469" s="55">
        <v>324.5</v>
      </c>
    </row>
    <row r="470" spans="1:6" x14ac:dyDescent="0.25">
      <c r="A470" s="32">
        <v>44642</v>
      </c>
      <c r="B470" s="32">
        <v>44642</v>
      </c>
      <c r="C470" s="10" t="s">
        <v>904</v>
      </c>
      <c r="D470" s="28" t="s">
        <v>2733</v>
      </c>
      <c r="E470" s="122">
        <v>9750</v>
      </c>
      <c r="F470" s="55">
        <v>325</v>
      </c>
    </row>
    <row r="471" spans="1:6" x14ac:dyDescent="0.25">
      <c r="A471" s="32">
        <v>44642</v>
      </c>
      <c r="B471" s="32">
        <v>44642</v>
      </c>
      <c r="C471" s="10" t="s">
        <v>210</v>
      </c>
      <c r="D471" s="28" t="s">
        <v>2229</v>
      </c>
      <c r="E471" s="122">
        <v>651.62</v>
      </c>
      <c r="F471" s="55">
        <v>325.81</v>
      </c>
    </row>
    <row r="472" spans="1:6" x14ac:dyDescent="0.25">
      <c r="A472" s="32">
        <v>44642</v>
      </c>
      <c r="B472" s="32">
        <v>44642</v>
      </c>
      <c r="C472" s="10" t="s">
        <v>127</v>
      </c>
      <c r="D472" s="28" t="s">
        <v>2674</v>
      </c>
      <c r="E472" s="122">
        <v>350</v>
      </c>
      <c r="F472" s="55">
        <v>350</v>
      </c>
    </row>
    <row r="473" spans="1:6" x14ac:dyDescent="0.25">
      <c r="A473" s="32">
        <v>44642</v>
      </c>
      <c r="B473" s="32">
        <v>44642</v>
      </c>
      <c r="C473" s="10" t="s">
        <v>911</v>
      </c>
      <c r="D473" s="28" t="s">
        <v>1253</v>
      </c>
      <c r="E473" s="122">
        <v>10850</v>
      </c>
      <c r="F473" s="55">
        <v>350</v>
      </c>
    </row>
    <row r="474" spans="1:6" x14ac:dyDescent="0.25">
      <c r="A474" s="32">
        <v>44642</v>
      </c>
      <c r="B474" s="32">
        <v>44642</v>
      </c>
      <c r="C474" s="10" t="s">
        <v>87</v>
      </c>
      <c r="D474" s="13" t="s">
        <v>2265</v>
      </c>
      <c r="E474" s="188">
        <v>29989.7</v>
      </c>
      <c r="F474" s="53">
        <v>352.82</v>
      </c>
    </row>
    <row r="475" spans="1:6" x14ac:dyDescent="0.25">
      <c r="A475" s="32">
        <v>44642</v>
      </c>
      <c r="B475" s="32">
        <v>44642</v>
      </c>
      <c r="C475" s="10" t="s">
        <v>66</v>
      </c>
      <c r="D475" s="13" t="s">
        <v>2243</v>
      </c>
      <c r="E475" s="188">
        <v>4070</v>
      </c>
      <c r="F475" s="53">
        <v>370</v>
      </c>
    </row>
    <row r="476" spans="1:6" x14ac:dyDescent="0.25">
      <c r="A476" s="32">
        <v>44642</v>
      </c>
      <c r="B476" s="32">
        <v>44642</v>
      </c>
      <c r="C476" s="10" t="s">
        <v>67</v>
      </c>
      <c r="D476" s="13" t="s">
        <v>2244</v>
      </c>
      <c r="E476" s="188">
        <v>4440</v>
      </c>
      <c r="F476" s="53">
        <v>370</v>
      </c>
    </row>
    <row r="477" spans="1:6" x14ac:dyDescent="0.25">
      <c r="A477" s="32">
        <v>44642</v>
      </c>
      <c r="B477" s="32">
        <v>44642</v>
      </c>
      <c r="C477" s="10" t="s">
        <v>196</v>
      </c>
      <c r="D477" s="28" t="s">
        <v>1148</v>
      </c>
      <c r="E477" s="122">
        <v>4440</v>
      </c>
      <c r="F477" s="55">
        <v>370</v>
      </c>
    </row>
    <row r="478" spans="1:6" x14ac:dyDescent="0.25">
      <c r="A478" s="32">
        <v>44642</v>
      </c>
      <c r="B478" s="32">
        <v>44642</v>
      </c>
      <c r="C478" s="10" t="s">
        <v>269</v>
      </c>
      <c r="D478" s="28" t="s">
        <v>2298</v>
      </c>
      <c r="E478" s="122">
        <v>742</v>
      </c>
      <c r="F478" s="55">
        <v>371</v>
      </c>
    </row>
    <row r="479" spans="1:6" x14ac:dyDescent="0.25">
      <c r="A479" s="32">
        <v>44642</v>
      </c>
      <c r="B479" s="32">
        <v>44642</v>
      </c>
      <c r="C479" s="10" t="s">
        <v>119</v>
      </c>
      <c r="D479" s="13" t="s">
        <v>2669</v>
      </c>
      <c r="E479" s="189">
        <v>26600</v>
      </c>
      <c r="F479" s="54">
        <v>380</v>
      </c>
    </row>
    <row r="480" spans="1:6" x14ac:dyDescent="0.25">
      <c r="A480" s="32">
        <v>44642</v>
      </c>
      <c r="B480" s="32">
        <v>44642</v>
      </c>
      <c r="C480" s="10" t="s">
        <v>120</v>
      </c>
      <c r="D480" s="28" t="s">
        <v>2670</v>
      </c>
      <c r="E480" s="122">
        <v>9500</v>
      </c>
      <c r="F480" s="55">
        <v>380</v>
      </c>
    </row>
    <row r="481" spans="1:6" x14ac:dyDescent="0.25">
      <c r="A481" s="32">
        <v>44642</v>
      </c>
      <c r="B481" s="32">
        <v>44642</v>
      </c>
      <c r="C481" s="10" t="s">
        <v>121</v>
      </c>
      <c r="D481" s="28" t="s">
        <v>2670</v>
      </c>
      <c r="E481" s="122">
        <v>9500</v>
      </c>
      <c r="F481" s="55">
        <v>380</v>
      </c>
    </row>
    <row r="482" spans="1:6" x14ac:dyDescent="0.25">
      <c r="A482" s="32">
        <v>44642</v>
      </c>
      <c r="B482" s="32">
        <v>44642</v>
      </c>
      <c r="C482" s="10" t="s">
        <v>68</v>
      </c>
      <c r="D482" s="13" t="s">
        <v>2245</v>
      </c>
      <c r="E482" s="188">
        <v>4620</v>
      </c>
      <c r="F482" s="53">
        <v>385</v>
      </c>
    </row>
    <row r="483" spans="1:6" x14ac:dyDescent="0.25">
      <c r="A483" s="32">
        <v>44642</v>
      </c>
      <c r="B483" s="32">
        <v>44642</v>
      </c>
      <c r="C483" s="10" t="s">
        <v>272</v>
      </c>
      <c r="D483" s="28" t="s">
        <v>1200</v>
      </c>
      <c r="E483" s="122">
        <v>1215</v>
      </c>
      <c r="F483" s="55">
        <v>405</v>
      </c>
    </row>
    <row r="484" spans="1:6" x14ac:dyDescent="0.25">
      <c r="A484" s="32">
        <v>44642</v>
      </c>
      <c r="B484" s="32">
        <v>44642</v>
      </c>
      <c r="C484" s="10" t="s">
        <v>187</v>
      </c>
      <c r="D484" s="28" t="s">
        <v>2725</v>
      </c>
      <c r="E484" s="122">
        <v>13189.12</v>
      </c>
      <c r="F484" s="55">
        <v>412.16</v>
      </c>
    </row>
    <row r="485" spans="1:6" x14ac:dyDescent="0.25">
      <c r="A485" s="32">
        <v>44642</v>
      </c>
      <c r="B485" s="32">
        <v>44642</v>
      </c>
      <c r="C485" s="10" t="s">
        <v>128</v>
      </c>
      <c r="D485" s="28" t="s">
        <v>1237</v>
      </c>
      <c r="E485" s="122">
        <v>1700</v>
      </c>
      <c r="F485" s="55">
        <v>425</v>
      </c>
    </row>
    <row r="486" spans="1:6" x14ac:dyDescent="0.25">
      <c r="A486" s="32">
        <v>44642</v>
      </c>
      <c r="B486" s="32">
        <v>44642</v>
      </c>
      <c r="C486" s="10" t="s">
        <v>85</v>
      </c>
      <c r="D486" s="13" t="s">
        <v>2262</v>
      </c>
      <c r="E486" s="188">
        <v>15456</v>
      </c>
      <c r="F486" s="53">
        <v>441.6</v>
      </c>
    </row>
    <row r="487" spans="1:6" x14ac:dyDescent="0.25">
      <c r="A487" s="32">
        <v>44642</v>
      </c>
      <c r="B487" s="32">
        <v>44642</v>
      </c>
      <c r="C487" s="10" t="s">
        <v>69</v>
      </c>
      <c r="D487" s="13" t="s">
        <v>2246</v>
      </c>
      <c r="E487" s="188">
        <v>4493.3</v>
      </c>
      <c r="F487" s="53">
        <v>449.33</v>
      </c>
    </row>
    <row r="488" spans="1:6" x14ac:dyDescent="0.25">
      <c r="A488" s="32">
        <v>44642</v>
      </c>
      <c r="B488" s="32">
        <v>44642</v>
      </c>
      <c r="C488" s="10" t="s">
        <v>70</v>
      </c>
      <c r="D488" s="13" t="s">
        <v>2247</v>
      </c>
      <c r="E488" s="188">
        <v>4493.3</v>
      </c>
      <c r="F488" s="53">
        <v>449.33</v>
      </c>
    </row>
    <row r="489" spans="1:6" x14ac:dyDescent="0.25">
      <c r="A489" s="32">
        <v>44642</v>
      </c>
      <c r="B489" s="32">
        <v>44642</v>
      </c>
      <c r="C489" s="10" t="s">
        <v>116</v>
      </c>
      <c r="D489" s="13" t="s">
        <v>2666</v>
      </c>
      <c r="E489" s="189">
        <v>17100</v>
      </c>
      <c r="F489" s="54">
        <v>450</v>
      </c>
    </row>
    <row r="490" spans="1:6" x14ac:dyDescent="0.25">
      <c r="A490" s="32">
        <v>44642</v>
      </c>
      <c r="B490" s="32">
        <v>44642</v>
      </c>
      <c r="C490" s="10" t="s">
        <v>142</v>
      </c>
      <c r="D490" s="28" t="s">
        <v>1241</v>
      </c>
      <c r="E490" s="122">
        <v>450</v>
      </c>
      <c r="F490" s="55">
        <v>450</v>
      </c>
    </row>
    <row r="491" spans="1:6" x14ac:dyDescent="0.25">
      <c r="A491" s="32">
        <v>44642</v>
      </c>
      <c r="B491" s="32">
        <v>44642</v>
      </c>
      <c r="C491" s="10" t="s">
        <v>276</v>
      </c>
      <c r="D491" s="28" t="s">
        <v>1203</v>
      </c>
      <c r="E491" s="122">
        <v>175720</v>
      </c>
      <c r="F491" s="55">
        <v>460</v>
      </c>
    </row>
    <row r="492" spans="1:6" x14ac:dyDescent="0.25">
      <c r="A492" s="32">
        <v>44642</v>
      </c>
      <c r="B492" s="32">
        <v>44642</v>
      </c>
      <c r="C492" s="10" t="s">
        <v>62</v>
      </c>
      <c r="D492" s="13" t="s">
        <v>2237</v>
      </c>
      <c r="E492" s="188">
        <v>25201</v>
      </c>
      <c r="F492" s="53">
        <v>504.02</v>
      </c>
    </row>
    <row r="493" spans="1:6" x14ac:dyDescent="0.25">
      <c r="A493" s="32">
        <v>44642</v>
      </c>
      <c r="B493" s="32">
        <v>44642</v>
      </c>
      <c r="C493" s="10" t="s">
        <v>277</v>
      </c>
      <c r="D493" s="28" t="s">
        <v>1204</v>
      </c>
      <c r="E493" s="122">
        <v>113009.70999999999</v>
      </c>
      <c r="F493" s="55">
        <v>506.77</v>
      </c>
    </row>
    <row r="494" spans="1:6" x14ac:dyDescent="0.25">
      <c r="A494" s="32">
        <v>44642</v>
      </c>
      <c r="B494" s="32">
        <v>44642</v>
      </c>
      <c r="C494" s="10" t="s">
        <v>212</v>
      </c>
      <c r="D494" s="28" t="s">
        <v>1166</v>
      </c>
      <c r="E494" s="122">
        <v>1539</v>
      </c>
      <c r="F494" s="55">
        <v>513</v>
      </c>
    </row>
    <row r="495" spans="1:6" x14ac:dyDescent="0.25">
      <c r="A495" s="32">
        <v>44642</v>
      </c>
      <c r="B495" s="32">
        <v>44642</v>
      </c>
      <c r="C495" s="10" t="s">
        <v>103</v>
      </c>
      <c r="D495" s="13" t="s">
        <v>2287</v>
      </c>
      <c r="E495" s="189">
        <v>23184.000000000004</v>
      </c>
      <c r="F495" s="54">
        <v>515.20000000000005</v>
      </c>
    </row>
    <row r="496" spans="1:6" x14ac:dyDescent="0.25">
      <c r="A496" s="32">
        <v>44642</v>
      </c>
      <c r="B496" s="32">
        <v>44642</v>
      </c>
      <c r="C496" s="10" t="s">
        <v>164</v>
      </c>
      <c r="D496" s="28" t="s">
        <v>2704</v>
      </c>
      <c r="E496" s="122">
        <v>1559.4299999999998</v>
      </c>
      <c r="F496" s="55">
        <v>519.80999999999995</v>
      </c>
    </row>
    <row r="497" spans="1:6" x14ac:dyDescent="0.25">
      <c r="A497" s="32">
        <v>44642</v>
      </c>
      <c r="B497" s="32">
        <v>44642</v>
      </c>
      <c r="C497" s="10" t="s">
        <v>194</v>
      </c>
      <c r="D497" s="28" t="s">
        <v>1268</v>
      </c>
      <c r="E497" s="122">
        <v>4160</v>
      </c>
      <c r="F497" s="55">
        <v>520</v>
      </c>
    </row>
    <row r="498" spans="1:6" x14ac:dyDescent="0.25">
      <c r="A498" s="32">
        <v>44642</v>
      </c>
      <c r="B498" s="32">
        <v>44642</v>
      </c>
      <c r="C498" s="10" t="s">
        <v>218</v>
      </c>
      <c r="D498" s="28" t="s">
        <v>2234</v>
      </c>
      <c r="E498" s="122">
        <v>2600</v>
      </c>
      <c r="F498" s="55">
        <v>520</v>
      </c>
    </row>
    <row r="499" spans="1:6" x14ac:dyDescent="0.25">
      <c r="A499" s="32">
        <v>44642</v>
      </c>
      <c r="B499" s="32">
        <v>44642</v>
      </c>
      <c r="C499" s="10" t="s">
        <v>174</v>
      </c>
      <c r="D499" s="28" t="s">
        <v>2712</v>
      </c>
      <c r="E499" s="122">
        <v>2102.84</v>
      </c>
      <c r="F499" s="55">
        <v>525.71</v>
      </c>
    </row>
    <row r="500" spans="1:6" x14ac:dyDescent="0.25">
      <c r="A500" s="32">
        <v>44642</v>
      </c>
      <c r="B500" s="32">
        <v>44642</v>
      </c>
      <c r="C500" s="10" t="s">
        <v>204</v>
      </c>
      <c r="D500" s="28" t="s">
        <v>1158</v>
      </c>
      <c r="E500" s="122">
        <v>19573</v>
      </c>
      <c r="F500" s="55">
        <v>529</v>
      </c>
    </row>
    <row r="501" spans="1:6" x14ac:dyDescent="0.25">
      <c r="A501" s="32">
        <v>44642</v>
      </c>
      <c r="B501" s="32">
        <v>44642</v>
      </c>
      <c r="C501" s="10" t="s">
        <v>908</v>
      </c>
      <c r="D501" s="28" t="s">
        <v>1246</v>
      </c>
      <c r="E501" s="122">
        <v>1074</v>
      </c>
      <c r="F501" s="55">
        <v>537</v>
      </c>
    </row>
    <row r="502" spans="1:6" x14ac:dyDescent="0.25">
      <c r="A502" s="32">
        <v>44642</v>
      </c>
      <c r="B502" s="32">
        <v>44642</v>
      </c>
      <c r="C502" s="10" t="s">
        <v>207</v>
      </c>
      <c r="D502" s="28" t="s">
        <v>2228</v>
      </c>
      <c r="E502" s="122">
        <v>22890</v>
      </c>
      <c r="F502" s="55">
        <v>545</v>
      </c>
    </row>
    <row r="503" spans="1:6" x14ac:dyDescent="0.25">
      <c r="A503" s="32">
        <v>44642</v>
      </c>
      <c r="B503" s="32">
        <v>44642</v>
      </c>
      <c r="C503" s="10" t="s">
        <v>211</v>
      </c>
      <c r="D503" s="28" t="s">
        <v>1165</v>
      </c>
      <c r="E503" s="122">
        <v>8400</v>
      </c>
      <c r="F503" s="55">
        <v>560</v>
      </c>
    </row>
    <row r="504" spans="1:6" x14ac:dyDescent="0.25">
      <c r="A504" s="32">
        <v>44642</v>
      </c>
      <c r="B504" s="32">
        <v>44642</v>
      </c>
      <c r="C504" s="10" t="s">
        <v>903</v>
      </c>
      <c r="D504" s="28" t="s">
        <v>2732</v>
      </c>
      <c r="E504" s="122">
        <v>25898</v>
      </c>
      <c r="F504" s="55">
        <v>563</v>
      </c>
    </row>
    <row r="505" spans="1:6" x14ac:dyDescent="0.25">
      <c r="A505" s="32">
        <v>44642</v>
      </c>
      <c r="B505" s="32">
        <v>44642</v>
      </c>
      <c r="C505" s="10" t="s">
        <v>920</v>
      </c>
      <c r="D505" s="28" t="s">
        <v>2739</v>
      </c>
      <c r="E505" s="122">
        <v>2865</v>
      </c>
      <c r="F505" s="55">
        <v>573</v>
      </c>
    </row>
    <row r="506" spans="1:6" x14ac:dyDescent="0.25">
      <c r="A506" s="32">
        <v>44642</v>
      </c>
      <c r="B506" s="32">
        <v>44642</v>
      </c>
      <c r="C506" s="10" t="s">
        <v>231</v>
      </c>
      <c r="D506" s="28" t="s">
        <v>1178</v>
      </c>
      <c r="E506" s="122">
        <v>576</v>
      </c>
      <c r="F506" s="55">
        <v>576</v>
      </c>
    </row>
    <row r="507" spans="1:6" x14ac:dyDescent="0.25">
      <c r="A507" s="32">
        <v>44642</v>
      </c>
      <c r="B507" s="32">
        <v>44642</v>
      </c>
      <c r="C507" s="10" t="s">
        <v>919</v>
      </c>
      <c r="D507" s="28" t="s">
        <v>2738</v>
      </c>
      <c r="E507" s="122">
        <v>12390</v>
      </c>
      <c r="F507" s="55">
        <v>590</v>
      </c>
    </row>
    <row r="508" spans="1:6" x14ac:dyDescent="0.25">
      <c r="A508" s="32">
        <v>44642</v>
      </c>
      <c r="B508" s="32">
        <v>44642</v>
      </c>
      <c r="C508" s="10" t="s">
        <v>257</v>
      </c>
      <c r="D508" s="28" t="s">
        <v>2289</v>
      </c>
      <c r="E508" s="122">
        <v>11900</v>
      </c>
      <c r="F508" s="55">
        <v>595</v>
      </c>
    </row>
    <row r="509" spans="1:6" x14ac:dyDescent="0.25">
      <c r="A509" s="32">
        <v>44642</v>
      </c>
      <c r="B509" s="32">
        <v>44642</v>
      </c>
      <c r="C509" s="10" t="s">
        <v>206</v>
      </c>
      <c r="D509" s="28" t="s">
        <v>2227</v>
      </c>
      <c r="E509" s="122">
        <v>100033</v>
      </c>
      <c r="F509" s="55">
        <v>599</v>
      </c>
    </row>
    <row r="510" spans="1:6" x14ac:dyDescent="0.25">
      <c r="A510" s="32">
        <v>44642</v>
      </c>
      <c r="B510" s="32">
        <v>44642</v>
      </c>
      <c r="C510" s="10" t="s">
        <v>886</v>
      </c>
      <c r="D510" s="28" t="s">
        <v>1213</v>
      </c>
      <c r="E510" s="122">
        <v>95460</v>
      </c>
      <c r="F510" s="55">
        <v>645</v>
      </c>
    </row>
    <row r="511" spans="1:6" x14ac:dyDescent="0.25">
      <c r="A511" s="32">
        <v>44642</v>
      </c>
      <c r="B511" s="32">
        <v>44642</v>
      </c>
      <c r="C511" s="10" t="s">
        <v>249</v>
      </c>
      <c r="D511" s="28" t="s">
        <v>2285</v>
      </c>
      <c r="E511" s="122">
        <v>3250</v>
      </c>
      <c r="F511" s="55">
        <v>650</v>
      </c>
    </row>
    <row r="512" spans="1:6" x14ac:dyDescent="0.25">
      <c r="A512" s="32">
        <v>44642</v>
      </c>
      <c r="B512" s="32">
        <v>44642</v>
      </c>
      <c r="C512" s="10" t="s">
        <v>250</v>
      </c>
      <c r="D512" s="28" t="s">
        <v>1191</v>
      </c>
      <c r="E512" s="122">
        <v>3250</v>
      </c>
      <c r="F512" s="55">
        <v>650</v>
      </c>
    </row>
    <row r="513" spans="1:6" x14ac:dyDescent="0.25">
      <c r="A513" s="32">
        <v>44642</v>
      </c>
      <c r="B513" s="32">
        <v>44642</v>
      </c>
      <c r="C513" s="10" t="s">
        <v>273</v>
      </c>
      <c r="D513" s="28" t="s">
        <v>2300</v>
      </c>
      <c r="E513" s="122">
        <v>2680</v>
      </c>
      <c r="F513" s="55">
        <v>670</v>
      </c>
    </row>
    <row r="514" spans="1:6" x14ac:dyDescent="0.25">
      <c r="A514" s="32">
        <v>44642</v>
      </c>
      <c r="B514" s="32">
        <v>44642</v>
      </c>
      <c r="C514" s="10" t="s">
        <v>898</v>
      </c>
      <c r="D514" s="28" t="s">
        <v>2730</v>
      </c>
      <c r="E514" s="122">
        <v>1342.38</v>
      </c>
      <c r="F514" s="55">
        <v>671.19</v>
      </c>
    </row>
    <row r="515" spans="1:6" x14ac:dyDescent="0.25">
      <c r="A515" s="32">
        <v>44642</v>
      </c>
      <c r="B515" s="32">
        <v>44642</v>
      </c>
      <c r="C515" s="10" t="s">
        <v>64</v>
      </c>
      <c r="D515" s="13" t="s">
        <v>2239</v>
      </c>
      <c r="E515" s="188">
        <v>3375</v>
      </c>
      <c r="F515" s="53">
        <v>675</v>
      </c>
    </row>
    <row r="516" spans="1:6" x14ac:dyDescent="0.25">
      <c r="A516" s="32">
        <v>44642</v>
      </c>
      <c r="B516" s="32">
        <v>44642</v>
      </c>
      <c r="C516" s="10" t="s">
        <v>56</v>
      </c>
      <c r="D516" s="28" t="s">
        <v>1202</v>
      </c>
      <c r="E516" s="122">
        <v>11040</v>
      </c>
      <c r="F516" s="55">
        <v>690</v>
      </c>
    </row>
    <row r="517" spans="1:6" x14ac:dyDescent="0.25">
      <c r="A517" s="32">
        <v>44642</v>
      </c>
      <c r="B517" s="32">
        <v>44642</v>
      </c>
      <c r="C517" s="10" t="s">
        <v>208</v>
      </c>
      <c r="D517" s="28" t="s">
        <v>1160</v>
      </c>
      <c r="E517" s="122">
        <v>21903.359999999997</v>
      </c>
      <c r="F517" s="55">
        <v>706.56</v>
      </c>
    </row>
    <row r="518" spans="1:6" x14ac:dyDescent="0.25">
      <c r="A518" s="32">
        <v>44642</v>
      </c>
      <c r="B518" s="32">
        <v>44642</v>
      </c>
      <c r="C518" s="10" t="s">
        <v>80</v>
      </c>
      <c r="D518" s="13" t="s">
        <v>1176</v>
      </c>
      <c r="E518" s="188">
        <v>10096.800000000001</v>
      </c>
      <c r="F518" s="53">
        <v>721.2</v>
      </c>
    </row>
    <row r="519" spans="1:6" x14ac:dyDescent="0.25">
      <c r="A519" s="32">
        <v>44642</v>
      </c>
      <c r="B519" s="32">
        <v>44642</v>
      </c>
      <c r="C519" s="10" t="s">
        <v>143</v>
      </c>
      <c r="D519" s="28" t="s">
        <v>2685</v>
      </c>
      <c r="E519" s="122">
        <v>2208</v>
      </c>
      <c r="F519" s="55">
        <v>736</v>
      </c>
    </row>
    <row r="520" spans="1:6" x14ac:dyDescent="0.25">
      <c r="A520" s="32">
        <v>44642</v>
      </c>
      <c r="B520" s="32">
        <v>44642</v>
      </c>
      <c r="C520" s="10" t="s">
        <v>117</v>
      </c>
      <c r="D520" s="13" t="s">
        <v>2667</v>
      </c>
      <c r="E520" s="189">
        <v>63750</v>
      </c>
      <c r="F520" s="54">
        <v>750</v>
      </c>
    </row>
    <row r="521" spans="1:6" x14ac:dyDescent="0.25">
      <c r="A521" s="32">
        <v>44642</v>
      </c>
      <c r="B521" s="32">
        <v>44642</v>
      </c>
      <c r="C521" s="10" t="s">
        <v>899</v>
      </c>
      <c r="D521" s="28" t="s">
        <v>1228</v>
      </c>
      <c r="E521" s="122">
        <v>10626</v>
      </c>
      <c r="F521" s="55">
        <v>759</v>
      </c>
    </row>
    <row r="522" spans="1:6" x14ac:dyDescent="0.25">
      <c r="A522" s="32">
        <v>44642</v>
      </c>
      <c r="B522" s="32">
        <v>44642</v>
      </c>
      <c r="C522" s="10" t="s">
        <v>251</v>
      </c>
      <c r="D522" s="28" t="s">
        <v>1192</v>
      </c>
      <c r="E522" s="122">
        <v>780</v>
      </c>
      <c r="F522" s="55">
        <v>780</v>
      </c>
    </row>
    <row r="523" spans="1:6" x14ac:dyDescent="0.25">
      <c r="A523" s="32">
        <v>44642</v>
      </c>
      <c r="B523" s="32">
        <v>44642</v>
      </c>
      <c r="C523" s="10" t="s">
        <v>262</v>
      </c>
      <c r="D523" s="28" t="s">
        <v>2292</v>
      </c>
      <c r="E523" s="122">
        <v>800</v>
      </c>
      <c r="F523" s="55">
        <v>800</v>
      </c>
    </row>
    <row r="524" spans="1:6" x14ac:dyDescent="0.25">
      <c r="A524" s="32">
        <v>44642</v>
      </c>
      <c r="B524" s="32">
        <v>44642</v>
      </c>
      <c r="C524" s="10" t="s">
        <v>925</v>
      </c>
      <c r="D524" s="28" t="s">
        <v>1263</v>
      </c>
      <c r="E524" s="122">
        <v>54400</v>
      </c>
      <c r="F524" s="55">
        <v>800</v>
      </c>
    </row>
    <row r="525" spans="1:6" x14ac:dyDescent="0.25">
      <c r="A525" s="32">
        <v>44642</v>
      </c>
      <c r="B525" s="32">
        <v>44642</v>
      </c>
      <c r="C525" s="10" t="s">
        <v>265</v>
      </c>
      <c r="D525" s="28" t="s">
        <v>2295</v>
      </c>
      <c r="E525" s="122">
        <v>1614.4</v>
      </c>
      <c r="F525" s="55">
        <v>807.2</v>
      </c>
    </row>
    <row r="526" spans="1:6" x14ac:dyDescent="0.25">
      <c r="A526" s="32">
        <v>44642</v>
      </c>
      <c r="B526" s="32">
        <v>44642</v>
      </c>
      <c r="C526" s="10" t="s">
        <v>169</v>
      </c>
      <c r="D526" s="28" t="s">
        <v>2709</v>
      </c>
      <c r="E526" s="122">
        <v>4539.8999999999996</v>
      </c>
      <c r="F526" s="55">
        <v>907.98</v>
      </c>
    </row>
    <row r="527" spans="1:6" x14ac:dyDescent="0.25">
      <c r="A527" s="32">
        <v>44642</v>
      </c>
      <c r="B527" s="32">
        <v>44642</v>
      </c>
      <c r="C527" s="10" t="s">
        <v>285</v>
      </c>
      <c r="D527" s="28" t="s">
        <v>2302</v>
      </c>
      <c r="E527" s="122">
        <v>256768</v>
      </c>
      <c r="F527" s="55">
        <v>944</v>
      </c>
    </row>
    <row r="528" spans="1:6" x14ac:dyDescent="0.25">
      <c r="A528" s="32">
        <v>44642</v>
      </c>
      <c r="B528" s="32">
        <v>44642</v>
      </c>
      <c r="C528" s="10" t="s">
        <v>146</v>
      </c>
      <c r="D528" s="28" t="s">
        <v>2687</v>
      </c>
      <c r="E528" s="122">
        <v>950.3</v>
      </c>
      <c r="F528" s="55">
        <v>950.3</v>
      </c>
    </row>
    <row r="529" spans="1:6" x14ac:dyDescent="0.25">
      <c r="A529" s="32">
        <v>44642</v>
      </c>
      <c r="B529" s="32">
        <v>44642</v>
      </c>
      <c r="C529" s="10" t="s">
        <v>111</v>
      </c>
      <c r="D529" s="13" t="s">
        <v>2663</v>
      </c>
      <c r="E529" s="189">
        <v>2000</v>
      </c>
      <c r="F529" s="54">
        <v>1000</v>
      </c>
    </row>
    <row r="530" spans="1:6" x14ac:dyDescent="0.25">
      <c r="A530" s="32">
        <v>44642</v>
      </c>
      <c r="B530" s="32">
        <v>44642</v>
      </c>
      <c r="C530" s="10" t="s">
        <v>217</v>
      </c>
      <c r="D530" s="28" t="s">
        <v>2233</v>
      </c>
      <c r="E530" s="122">
        <v>5125</v>
      </c>
      <c r="F530" s="55">
        <v>1025</v>
      </c>
    </row>
    <row r="531" spans="1:6" x14ac:dyDescent="0.25">
      <c r="A531" s="32">
        <v>44642</v>
      </c>
      <c r="B531" s="32">
        <v>44642</v>
      </c>
      <c r="C531" s="10" t="s">
        <v>154</v>
      </c>
      <c r="D531" s="28" t="s">
        <v>2694</v>
      </c>
      <c r="E531" s="122">
        <v>19857.28</v>
      </c>
      <c r="F531" s="55">
        <v>1045.1199999999999</v>
      </c>
    </row>
    <row r="532" spans="1:6" x14ac:dyDescent="0.25">
      <c r="A532" s="32">
        <v>44642</v>
      </c>
      <c r="B532" s="32">
        <v>44642</v>
      </c>
      <c r="C532" s="10" t="s">
        <v>2754</v>
      </c>
      <c r="D532" s="28" t="s">
        <v>2747</v>
      </c>
      <c r="E532" s="122">
        <v>13650</v>
      </c>
      <c r="F532" s="55">
        <v>1050</v>
      </c>
    </row>
    <row r="533" spans="1:6" x14ac:dyDescent="0.25">
      <c r="A533" s="32">
        <v>44642</v>
      </c>
      <c r="B533" s="32">
        <v>44642</v>
      </c>
      <c r="C533" s="10" t="s">
        <v>213</v>
      </c>
      <c r="D533" s="28" t="s">
        <v>1167</v>
      </c>
      <c r="E533" s="122">
        <v>11620</v>
      </c>
      <c r="F533" s="55">
        <v>1162</v>
      </c>
    </row>
    <row r="534" spans="1:6" x14ac:dyDescent="0.25">
      <c r="A534" s="32">
        <v>44642</v>
      </c>
      <c r="B534" s="32">
        <v>44642</v>
      </c>
      <c r="C534" s="10" t="s">
        <v>2753</v>
      </c>
      <c r="D534" s="28" t="s">
        <v>2746</v>
      </c>
      <c r="E534" s="122">
        <v>13200</v>
      </c>
      <c r="F534" s="55">
        <v>1200</v>
      </c>
    </row>
    <row r="535" spans="1:6" x14ac:dyDescent="0.25">
      <c r="A535" s="32">
        <v>44642</v>
      </c>
      <c r="B535" s="32">
        <v>44642</v>
      </c>
      <c r="C535" s="10" t="s">
        <v>81</v>
      </c>
      <c r="D535" s="13" t="s">
        <v>2258</v>
      </c>
      <c r="E535" s="188">
        <v>3810</v>
      </c>
      <c r="F535" s="53">
        <v>1270</v>
      </c>
    </row>
    <row r="536" spans="1:6" x14ac:dyDescent="0.25">
      <c r="A536" s="32">
        <v>44642</v>
      </c>
      <c r="B536" s="32">
        <v>44642</v>
      </c>
      <c r="C536" s="10" t="s">
        <v>134</v>
      </c>
      <c r="D536" s="28" t="s">
        <v>2679</v>
      </c>
      <c r="E536" s="122">
        <v>3840</v>
      </c>
      <c r="F536" s="55">
        <v>1280</v>
      </c>
    </row>
    <row r="537" spans="1:6" x14ac:dyDescent="0.25">
      <c r="A537" s="32">
        <v>44642</v>
      </c>
      <c r="B537" s="32">
        <v>44642</v>
      </c>
      <c r="C537" s="10" t="s">
        <v>86</v>
      </c>
      <c r="D537" s="13" t="s">
        <v>2263</v>
      </c>
      <c r="E537" s="188">
        <v>26400</v>
      </c>
      <c r="F537" s="53">
        <v>1320</v>
      </c>
    </row>
    <row r="538" spans="1:6" x14ac:dyDescent="0.25">
      <c r="A538" s="32">
        <v>44642</v>
      </c>
      <c r="B538" s="32">
        <v>44642</v>
      </c>
      <c r="C538" s="10" t="s">
        <v>188</v>
      </c>
      <c r="D538" s="28" t="s">
        <v>2726</v>
      </c>
      <c r="E538" s="122">
        <v>7948.7999999999993</v>
      </c>
      <c r="F538" s="55">
        <v>1324.8</v>
      </c>
    </row>
    <row r="539" spans="1:6" x14ac:dyDescent="0.25">
      <c r="A539" s="32">
        <v>44642</v>
      </c>
      <c r="B539" s="32">
        <v>44642</v>
      </c>
      <c r="C539" s="10" t="s">
        <v>122</v>
      </c>
      <c r="D539" s="28" t="s">
        <v>2671</v>
      </c>
      <c r="E539" s="122">
        <v>95760</v>
      </c>
      <c r="F539" s="55">
        <v>1330</v>
      </c>
    </row>
    <row r="540" spans="1:6" x14ac:dyDescent="0.25">
      <c r="A540" s="32">
        <v>44642</v>
      </c>
      <c r="B540" s="32">
        <v>44642</v>
      </c>
      <c r="C540" s="10" t="s">
        <v>125</v>
      </c>
      <c r="D540" s="28" t="s">
        <v>2673</v>
      </c>
      <c r="E540" s="122">
        <v>11000</v>
      </c>
      <c r="F540" s="55">
        <v>1375</v>
      </c>
    </row>
    <row r="541" spans="1:6" x14ac:dyDescent="0.25">
      <c r="A541" s="32">
        <v>44642</v>
      </c>
      <c r="B541" s="32">
        <v>44642</v>
      </c>
      <c r="C541" s="10" t="s">
        <v>260</v>
      </c>
      <c r="D541" s="28" t="s">
        <v>2291</v>
      </c>
      <c r="E541" s="122">
        <v>43245</v>
      </c>
      <c r="F541" s="55">
        <v>1395</v>
      </c>
    </row>
    <row r="542" spans="1:6" x14ac:dyDescent="0.25">
      <c r="A542" s="32">
        <v>44642</v>
      </c>
      <c r="B542" s="32">
        <v>44642</v>
      </c>
      <c r="C542" s="10" t="s">
        <v>84</v>
      </c>
      <c r="D542" s="13" t="s">
        <v>2261</v>
      </c>
      <c r="E542" s="188">
        <v>2429.9999999999986</v>
      </c>
      <c r="F542" s="53">
        <v>1500</v>
      </c>
    </row>
    <row r="543" spans="1:6" x14ac:dyDescent="0.25">
      <c r="A543" s="32">
        <v>44642</v>
      </c>
      <c r="B543" s="32">
        <v>44642</v>
      </c>
      <c r="C543" s="10" t="s">
        <v>214</v>
      </c>
      <c r="D543" s="28" t="s">
        <v>1168</v>
      </c>
      <c r="E543" s="122">
        <v>12136</v>
      </c>
      <c r="F543" s="55">
        <v>1517</v>
      </c>
    </row>
    <row r="544" spans="1:6" x14ac:dyDescent="0.25">
      <c r="A544" s="32">
        <v>44642</v>
      </c>
      <c r="B544" s="32">
        <v>44642</v>
      </c>
      <c r="C544" s="10" t="s">
        <v>98</v>
      </c>
      <c r="D544" s="13" t="s">
        <v>2274</v>
      </c>
      <c r="E544" s="189">
        <v>3300</v>
      </c>
      <c r="F544" s="54">
        <v>1650</v>
      </c>
    </row>
    <row r="545" spans="1:6" x14ac:dyDescent="0.25">
      <c r="A545" s="32">
        <v>44642</v>
      </c>
      <c r="B545" s="32">
        <v>44642</v>
      </c>
      <c r="C545" s="10" t="s">
        <v>133</v>
      </c>
      <c r="D545" s="28" t="s">
        <v>2678</v>
      </c>
      <c r="E545" s="122">
        <v>21647.34</v>
      </c>
      <c r="F545" s="55">
        <v>1665.18</v>
      </c>
    </row>
    <row r="546" spans="1:6" x14ac:dyDescent="0.25">
      <c r="A546" s="32">
        <v>44642</v>
      </c>
      <c r="B546" s="32">
        <v>44642</v>
      </c>
      <c r="C546" s="10" t="s">
        <v>215</v>
      </c>
      <c r="D546" s="28" t="s">
        <v>2231</v>
      </c>
      <c r="E546" s="122">
        <v>3355.94</v>
      </c>
      <c r="F546" s="55">
        <v>1677.97</v>
      </c>
    </row>
    <row r="547" spans="1:6" x14ac:dyDescent="0.25">
      <c r="A547" s="32">
        <v>44642</v>
      </c>
      <c r="B547" s="32">
        <v>44642</v>
      </c>
      <c r="C547" s="10" t="s">
        <v>63</v>
      </c>
      <c r="D547" s="13" t="s">
        <v>2238</v>
      </c>
      <c r="E547" s="188">
        <v>1742.89</v>
      </c>
      <c r="F547" s="53">
        <v>1742.89</v>
      </c>
    </row>
    <row r="548" spans="1:6" x14ac:dyDescent="0.25">
      <c r="A548" s="32">
        <v>44642</v>
      </c>
      <c r="B548" s="32">
        <v>44642</v>
      </c>
      <c r="C548" s="10" t="s">
        <v>286</v>
      </c>
      <c r="D548" s="28" t="s">
        <v>2303</v>
      </c>
      <c r="E548" s="122">
        <v>10800</v>
      </c>
      <c r="F548" s="55">
        <v>1800</v>
      </c>
    </row>
    <row r="549" spans="1:6" x14ac:dyDescent="0.25">
      <c r="A549" s="32">
        <v>44642</v>
      </c>
      <c r="B549" s="32">
        <v>44642</v>
      </c>
      <c r="C549" s="10" t="s">
        <v>191</v>
      </c>
      <c r="D549" s="28" t="s">
        <v>2221</v>
      </c>
      <c r="E549" s="122">
        <v>1900</v>
      </c>
      <c r="F549" s="55">
        <v>1900</v>
      </c>
    </row>
    <row r="550" spans="1:6" x14ac:dyDescent="0.25">
      <c r="A550" s="32">
        <v>44642</v>
      </c>
      <c r="B550" s="32">
        <v>44642</v>
      </c>
      <c r="C550" s="10" t="s">
        <v>155</v>
      </c>
      <c r="D550" s="28" t="s">
        <v>2695</v>
      </c>
      <c r="E550" s="122">
        <v>5865</v>
      </c>
      <c r="F550" s="55">
        <v>1955</v>
      </c>
    </row>
    <row r="551" spans="1:6" x14ac:dyDescent="0.25">
      <c r="A551" s="32">
        <v>44642</v>
      </c>
      <c r="B551" s="32">
        <v>44642</v>
      </c>
      <c r="C551" s="10" t="s">
        <v>193</v>
      </c>
      <c r="D551" s="28" t="s">
        <v>1254</v>
      </c>
      <c r="E551" s="122">
        <v>4300</v>
      </c>
      <c r="F551" s="55">
        <v>2150</v>
      </c>
    </row>
    <row r="552" spans="1:6" x14ac:dyDescent="0.25">
      <c r="A552" s="32">
        <v>44642</v>
      </c>
      <c r="B552" s="32">
        <v>44642</v>
      </c>
      <c r="C552" s="10" t="s">
        <v>65</v>
      </c>
      <c r="D552" s="13" t="s">
        <v>2241</v>
      </c>
      <c r="E552" s="188">
        <v>92027.04</v>
      </c>
      <c r="F552" s="53">
        <v>2191.12</v>
      </c>
    </row>
    <row r="553" spans="1:6" x14ac:dyDescent="0.25">
      <c r="A553" s="32">
        <v>44642</v>
      </c>
      <c r="B553" s="32">
        <v>44642</v>
      </c>
      <c r="C553" s="10" t="s">
        <v>156</v>
      </c>
      <c r="D553" s="28" t="s">
        <v>2696</v>
      </c>
      <c r="E553" s="122">
        <v>2194</v>
      </c>
      <c r="F553" s="55">
        <v>2194</v>
      </c>
    </row>
    <row r="554" spans="1:6" x14ac:dyDescent="0.25">
      <c r="A554" s="32">
        <v>44642</v>
      </c>
      <c r="B554" s="32">
        <v>44642</v>
      </c>
      <c r="C554" s="10" t="s">
        <v>2751</v>
      </c>
      <c r="D554" s="28" t="s">
        <v>1281</v>
      </c>
      <c r="E554" s="122">
        <v>42597</v>
      </c>
      <c r="F554" s="55">
        <v>2366.5</v>
      </c>
    </row>
    <row r="555" spans="1:6" x14ac:dyDescent="0.25">
      <c r="A555" s="32">
        <v>44642</v>
      </c>
      <c r="B555" s="32">
        <v>44642</v>
      </c>
      <c r="C555" s="10" t="s">
        <v>248</v>
      </c>
      <c r="D555" s="28" t="s">
        <v>2284</v>
      </c>
      <c r="E555" s="122">
        <v>4870</v>
      </c>
      <c r="F555" s="55">
        <v>2435</v>
      </c>
    </row>
    <row r="556" spans="1:6" x14ac:dyDescent="0.25">
      <c r="A556" s="32">
        <v>44642</v>
      </c>
      <c r="B556" s="32">
        <v>44642</v>
      </c>
      <c r="C556" s="10" t="s">
        <v>88</v>
      </c>
      <c r="D556" s="13" t="s">
        <v>2266</v>
      </c>
      <c r="E556" s="188">
        <v>2488.1999999999998</v>
      </c>
      <c r="F556" s="53">
        <v>2488.1999999999998</v>
      </c>
    </row>
    <row r="557" spans="1:6" x14ac:dyDescent="0.25">
      <c r="A557" s="32">
        <v>44642</v>
      </c>
      <c r="B557" s="32">
        <v>44642</v>
      </c>
      <c r="C557" s="10" t="s">
        <v>263</v>
      </c>
      <c r="D557" s="28" t="s">
        <v>1195</v>
      </c>
      <c r="E557" s="122">
        <v>131970</v>
      </c>
      <c r="F557" s="55">
        <v>2490</v>
      </c>
    </row>
    <row r="558" spans="1:6" x14ac:dyDescent="0.25">
      <c r="A558" s="32">
        <v>44642</v>
      </c>
      <c r="B558" s="32">
        <v>44642</v>
      </c>
      <c r="C558" s="10" t="s">
        <v>132</v>
      </c>
      <c r="D558" s="28" t="s">
        <v>2677</v>
      </c>
      <c r="E558" s="122">
        <v>81789.759999999995</v>
      </c>
      <c r="F558" s="55">
        <v>2555.9299999999998</v>
      </c>
    </row>
    <row r="559" spans="1:6" x14ac:dyDescent="0.25">
      <c r="A559" s="32">
        <v>44642</v>
      </c>
      <c r="B559" s="32">
        <v>44642</v>
      </c>
      <c r="C559" s="10" t="s">
        <v>230</v>
      </c>
      <c r="D559" s="28" t="s">
        <v>2264</v>
      </c>
      <c r="E559" s="122">
        <v>26305.100000000002</v>
      </c>
      <c r="F559" s="55">
        <v>2630.51</v>
      </c>
    </row>
    <row r="560" spans="1:6" x14ac:dyDescent="0.25">
      <c r="A560" s="32">
        <v>44642</v>
      </c>
      <c r="B560" s="32">
        <v>44642</v>
      </c>
      <c r="C560" s="10" t="s">
        <v>264</v>
      </c>
      <c r="D560" s="28" t="s">
        <v>2293</v>
      </c>
      <c r="E560" s="122">
        <v>2800</v>
      </c>
      <c r="F560" s="55">
        <v>2800</v>
      </c>
    </row>
    <row r="561" spans="1:6" x14ac:dyDescent="0.25">
      <c r="A561" s="32">
        <v>44642</v>
      </c>
      <c r="B561" s="32">
        <v>44642</v>
      </c>
      <c r="C561" s="10" t="s">
        <v>71</v>
      </c>
      <c r="D561" s="13" t="s">
        <v>2248</v>
      </c>
      <c r="E561" s="188">
        <v>25799.94</v>
      </c>
      <c r="F561" s="53">
        <v>2866.66</v>
      </c>
    </row>
    <row r="562" spans="1:6" x14ac:dyDescent="0.25">
      <c r="A562" s="32">
        <v>44642</v>
      </c>
      <c r="B562" s="32">
        <v>44642</v>
      </c>
      <c r="C562" s="10" t="s">
        <v>2749</v>
      </c>
      <c r="D562" s="28" t="s">
        <v>1280</v>
      </c>
      <c r="E562" s="122">
        <v>17850</v>
      </c>
      <c r="F562" s="55">
        <v>2975</v>
      </c>
    </row>
    <row r="563" spans="1:6" x14ac:dyDescent="0.25">
      <c r="A563" s="32">
        <v>44642</v>
      </c>
      <c r="B563" s="32">
        <v>44642</v>
      </c>
      <c r="C563" s="10" t="s">
        <v>136</v>
      </c>
      <c r="D563" s="28" t="s">
        <v>2680</v>
      </c>
      <c r="E563" s="122">
        <v>9234.57</v>
      </c>
      <c r="F563" s="55">
        <v>3078.19</v>
      </c>
    </row>
    <row r="564" spans="1:6" x14ac:dyDescent="0.25">
      <c r="A564" s="32">
        <v>44642</v>
      </c>
      <c r="B564" s="32">
        <v>44642</v>
      </c>
      <c r="C564" s="10" t="s">
        <v>222</v>
      </c>
      <c r="D564" s="28" t="s">
        <v>2242</v>
      </c>
      <c r="E564" s="122">
        <v>33100</v>
      </c>
      <c r="F564" s="55">
        <v>3310</v>
      </c>
    </row>
    <row r="565" spans="1:6" x14ac:dyDescent="0.25">
      <c r="A565" s="32">
        <v>44642</v>
      </c>
      <c r="B565" s="32">
        <v>44642</v>
      </c>
      <c r="C565" s="10" t="s">
        <v>54</v>
      </c>
      <c r="D565" s="28" t="s">
        <v>2269</v>
      </c>
      <c r="E565" s="122">
        <v>9957</v>
      </c>
      <c r="F565" s="55">
        <v>3319</v>
      </c>
    </row>
    <row r="566" spans="1:6" x14ac:dyDescent="0.25">
      <c r="A566" s="32">
        <v>44642</v>
      </c>
      <c r="B566" s="32">
        <v>44642</v>
      </c>
      <c r="C566" s="10" t="s">
        <v>275</v>
      </c>
      <c r="D566" s="28" t="s">
        <v>2301</v>
      </c>
      <c r="E566" s="122">
        <v>17500</v>
      </c>
      <c r="F566" s="55">
        <v>3500</v>
      </c>
    </row>
    <row r="567" spans="1:6" x14ac:dyDescent="0.25">
      <c r="A567" s="32">
        <v>44642</v>
      </c>
      <c r="B567" s="32">
        <v>44642</v>
      </c>
      <c r="C567" s="10" t="s">
        <v>149</v>
      </c>
      <c r="D567" s="28" t="s">
        <v>2689</v>
      </c>
      <c r="E567" s="122">
        <v>19000</v>
      </c>
      <c r="F567" s="55">
        <v>3800</v>
      </c>
    </row>
    <row r="568" spans="1:6" x14ac:dyDescent="0.25">
      <c r="A568" s="32">
        <v>44642</v>
      </c>
      <c r="B568" s="32">
        <v>44642</v>
      </c>
      <c r="C568" s="10" t="s">
        <v>118</v>
      </c>
      <c r="D568" s="13" t="s">
        <v>2668</v>
      </c>
      <c r="E568" s="189">
        <v>221760</v>
      </c>
      <c r="F568" s="54">
        <v>3960</v>
      </c>
    </row>
    <row r="569" spans="1:6" x14ac:dyDescent="0.25">
      <c r="A569" s="32">
        <v>44642</v>
      </c>
      <c r="B569" s="32">
        <v>44642</v>
      </c>
      <c r="C569" s="10" t="s">
        <v>929</v>
      </c>
      <c r="D569" s="28" t="s">
        <v>2743</v>
      </c>
      <c r="E569" s="122">
        <v>16000</v>
      </c>
      <c r="F569" s="55">
        <v>4000</v>
      </c>
    </row>
    <row r="570" spans="1:6" x14ac:dyDescent="0.25">
      <c r="A570" s="32">
        <v>44642</v>
      </c>
      <c r="B570" s="32">
        <v>44642</v>
      </c>
      <c r="C570" s="10" t="s">
        <v>2752</v>
      </c>
      <c r="D570" s="28" t="s">
        <v>1282</v>
      </c>
      <c r="E570" s="122">
        <v>13275</v>
      </c>
      <c r="F570" s="55">
        <v>4425</v>
      </c>
    </row>
    <row r="571" spans="1:6" x14ac:dyDescent="0.25">
      <c r="A571" s="32">
        <v>44642</v>
      </c>
      <c r="B571" s="32">
        <v>44642</v>
      </c>
      <c r="C571" s="10" t="s">
        <v>229</v>
      </c>
      <c r="D571" s="28" t="s">
        <v>2252</v>
      </c>
      <c r="E571" s="122">
        <v>4495</v>
      </c>
      <c r="F571" s="55">
        <v>4495</v>
      </c>
    </row>
    <row r="572" spans="1:6" x14ac:dyDescent="0.25">
      <c r="A572" s="32">
        <v>44642</v>
      </c>
      <c r="B572" s="32">
        <v>44642</v>
      </c>
      <c r="C572" s="10" t="s">
        <v>195</v>
      </c>
      <c r="D572" s="28" t="s">
        <v>2729</v>
      </c>
      <c r="E572" s="122">
        <v>23742.399999999998</v>
      </c>
      <c r="F572" s="55">
        <v>4748.4799999999996</v>
      </c>
    </row>
    <row r="573" spans="1:6" x14ac:dyDescent="0.25">
      <c r="A573" s="32">
        <v>44642</v>
      </c>
      <c r="B573" s="32">
        <v>44642</v>
      </c>
      <c r="C573" s="10" t="s">
        <v>108</v>
      </c>
      <c r="D573" s="13" t="s">
        <v>1224</v>
      </c>
      <c r="E573" s="189">
        <v>9915.32</v>
      </c>
      <c r="F573" s="54">
        <v>4957.66</v>
      </c>
    </row>
    <row r="574" spans="1:6" x14ac:dyDescent="0.25">
      <c r="A574" s="32">
        <v>44642</v>
      </c>
      <c r="B574" s="32">
        <v>44642</v>
      </c>
      <c r="C574" s="10" t="s">
        <v>151</v>
      </c>
      <c r="D574" s="28" t="s">
        <v>2691</v>
      </c>
      <c r="E574" s="122">
        <v>5400</v>
      </c>
      <c r="F574" s="55">
        <v>5400</v>
      </c>
    </row>
    <row r="575" spans="1:6" x14ac:dyDescent="0.25">
      <c r="A575" s="32">
        <v>44642</v>
      </c>
      <c r="B575" s="32">
        <v>44642</v>
      </c>
      <c r="C575" s="10" t="s">
        <v>907</v>
      </c>
      <c r="D575" s="28" t="s">
        <v>1244</v>
      </c>
      <c r="E575" s="122">
        <v>44360</v>
      </c>
      <c r="F575" s="55">
        <v>5545</v>
      </c>
    </row>
    <row r="576" spans="1:6" x14ac:dyDescent="0.25">
      <c r="A576" s="32">
        <v>44642</v>
      </c>
      <c r="B576" s="32">
        <v>44642</v>
      </c>
      <c r="C576" s="10" t="s">
        <v>74</v>
      </c>
      <c r="D576" s="13" t="s">
        <v>2253</v>
      </c>
      <c r="E576" s="188">
        <v>5866.66</v>
      </c>
      <c r="F576" s="53">
        <v>5866.66</v>
      </c>
    </row>
    <row r="577" spans="1:6" x14ac:dyDescent="0.25">
      <c r="A577" s="32">
        <v>44642</v>
      </c>
      <c r="B577" s="32">
        <v>44642</v>
      </c>
      <c r="C577" s="10" t="s">
        <v>99</v>
      </c>
      <c r="D577" s="13" t="s">
        <v>2275</v>
      </c>
      <c r="E577" s="189">
        <v>12000</v>
      </c>
      <c r="F577" s="54">
        <v>6000</v>
      </c>
    </row>
    <row r="578" spans="1:6" x14ac:dyDescent="0.25">
      <c r="A578" s="32">
        <v>44642</v>
      </c>
      <c r="B578" s="32">
        <v>44642</v>
      </c>
      <c r="C578" s="10" t="s">
        <v>153</v>
      </c>
      <c r="D578" s="28" t="s">
        <v>2693</v>
      </c>
      <c r="E578" s="122">
        <v>79300</v>
      </c>
      <c r="F578" s="55">
        <v>6100</v>
      </c>
    </row>
    <row r="579" spans="1:6" x14ac:dyDescent="0.25">
      <c r="A579" s="32">
        <v>44642</v>
      </c>
      <c r="B579" s="32">
        <v>44642</v>
      </c>
      <c r="C579" s="10" t="s">
        <v>157</v>
      </c>
      <c r="D579" s="28" t="s">
        <v>2697</v>
      </c>
      <c r="E579" s="122">
        <v>109800</v>
      </c>
      <c r="F579" s="55">
        <v>6100</v>
      </c>
    </row>
    <row r="580" spans="1:6" x14ac:dyDescent="0.25">
      <c r="A580" s="32">
        <v>44642</v>
      </c>
      <c r="B580" s="32">
        <v>44642</v>
      </c>
      <c r="C580" s="10" t="s">
        <v>158</v>
      </c>
      <c r="D580" s="28" t="s">
        <v>2698</v>
      </c>
      <c r="E580" s="122">
        <v>91500</v>
      </c>
      <c r="F580" s="55">
        <v>6100</v>
      </c>
    </row>
    <row r="581" spans="1:6" x14ac:dyDescent="0.25">
      <c r="A581" s="32">
        <v>44642</v>
      </c>
      <c r="B581" s="32">
        <v>44642</v>
      </c>
      <c r="C581" s="10" t="s">
        <v>123</v>
      </c>
      <c r="D581" s="28" t="s">
        <v>2672</v>
      </c>
      <c r="E581" s="122">
        <v>379080</v>
      </c>
      <c r="F581" s="55">
        <v>6317</v>
      </c>
    </row>
    <row r="582" spans="1:6" x14ac:dyDescent="0.25">
      <c r="A582" s="32">
        <v>44642</v>
      </c>
      <c r="B582" s="32">
        <v>44642</v>
      </c>
      <c r="C582" s="10" t="s">
        <v>233</v>
      </c>
      <c r="D582" s="28" t="s">
        <v>2270</v>
      </c>
      <c r="E582" s="122">
        <v>13276</v>
      </c>
      <c r="F582" s="55">
        <v>6638</v>
      </c>
    </row>
    <row r="583" spans="1:6" x14ac:dyDescent="0.25">
      <c r="A583" s="32">
        <v>44642</v>
      </c>
      <c r="B583" s="32">
        <v>44642</v>
      </c>
      <c r="C583" s="10" t="s">
        <v>115</v>
      </c>
      <c r="D583" s="13" t="s">
        <v>2665</v>
      </c>
      <c r="E583" s="189">
        <v>7142.85</v>
      </c>
      <c r="F583" s="54">
        <v>7142.85</v>
      </c>
    </row>
    <row r="584" spans="1:6" x14ac:dyDescent="0.25">
      <c r="A584" s="32">
        <v>44642</v>
      </c>
      <c r="B584" s="32">
        <v>44642</v>
      </c>
      <c r="C584" s="10" t="s">
        <v>150</v>
      </c>
      <c r="D584" s="28" t="s">
        <v>2690</v>
      </c>
      <c r="E584" s="122">
        <v>65908.800000000003</v>
      </c>
      <c r="F584" s="55">
        <v>7323.2</v>
      </c>
    </row>
    <row r="585" spans="1:6" x14ac:dyDescent="0.25">
      <c r="A585" s="32">
        <v>44642</v>
      </c>
      <c r="B585" s="32">
        <v>44642</v>
      </c>
      <c r="C585" s="10" t="s">
        <v>152</v>
      </c>
      <c r="D585" s="28" t="s">
        <v>2692</v>
      </c>
      <c r="E585" s="122">
        <v>53304</v>
      </c>
      <c r="F585" s="55">
        <v>8884</v>
      </c>
    </row>
    <row r="586" spans="1:6" x14ac:dyDescent="0.25">
      <c r="A586" s="32">
        <v>44642</v>
      </c>
      <c r="B586" s="32">
        <v>44642</v>
      </c>
      <c r="C586" s="10" t="s">
        <v>75</v>
      </c>
      <c r="D586" s="13" t="s">
        <v>2254</v>
      </c>
      <c r="E586" s="188">
        <v>19200</v>
      </c>
      <c r="F586" s="53">
        <v>9600</v>
      </c>
    </row>
    <row r="587" spans="1:6" x14ac:dyDescent="0.25">
      <c r="A587" s="32">
        <v>44642</v>
      </c>
      <c r="B587" s="32">
        <v>44642</v>
      </c>
      <c r="C587" s="10" t="s">
        <v>159</v>
      </c>
      <c r="D587" s="28" t="s">
        <v>2699</v>
      </c>
      <c r="E587" s="122">
        <v>107305</v>
      </c>
      <c r="F587" s="55">
        <v>9755</v>
      </c>
    </row>
    <row r="588" spans="1:6" x14ac:dyDescent="0.25">
      <c r="A588" s="32">
        <v>44642</v>
      </c>
      <c r="B588" s="32">
        <v>44642</v>
      </c>
      <c r="C588" s="10" t="s">
        <v>106</v>
      </c>
      <c r="D588" s="13" t="s">
        <v>2297</v>
      </c>
      <c r="E588" s="189">
        <v>10563.28</v>
      </c>
      <c r="F588" s="54">
        <v>10563.28</v>
      </c>
    </row>
    <row r="589" spans="1:6" x14ac:dyDescent="0.25">
      <c r="A589" s="32">
        <v>44642</v>
      </c>
      <c r="B589" s="32">
        <v>44642</v>
      </c>
      <c r="C589" s="10" t="s">
        <v>113</v>
      </c>
      <c r="D589" s="13" t="s">
        <v>2664</v>
      </c>
      <c r="E589" s="189">
        <v>12000</v>
      </c>
      <c r="F589" s="54">
        <v>12000</v>
      </c>
    </row>
    <row r="590" spans="1:6" x14ac:dyDescent="0.25">
      <c r="A590" s="32">
        <v>44642</v>
      </c>
      <c r="B590" s="32">
        <v>44642</v>
      </c>
      <c r="C590" s="10" t="s">
        <v>100</v>
      </c>
      <c r="D590" s="13" t="s">
        <v>2277</v>
      </c>
      <c r="E590" s="189">
        <v>12500</v>
      </c>
      <c r="F590" s="54">
        <v>12500</v>
      </c>
    </row>
    <row r="591" spans="1:6" x14ac:dyDescent="0.25">
      <c r="A591" s="32">
        <v>44642</v>
      </c>
      <c r="B591" s="32">
        <v>44642</v>
      </c>
      <c r="C591" s="10" t="s">
        <v>160</v>
      </c>
      <c r="D591" s="28" t="s">
        <v>2700</v>
      </c>
      <c r="E591" s="122">
        <v>12500</v>
      </c>
      <c r="F591" s="55">
        <v>12500</v>
      </c>
    </row>
    <row r="592" spans="1:6" x14ac:dyDescent="0.25">
      <c r="A592" s="32">
        <v>44642</v>
      </c>
      <c r="B592" s="32">
        <v>44642</v>
      </c>
      <c r="C592" s="10" t="s">
        <v>258</v>
      </c>
      <c r="D592" s="28" t="s">
        <v>2290</v>
      </c>
      <c r="E592" s="122">
        <v>41772</v>
      </c>
      <c r="F592" s="55">
        <v>13924</v>
      </c>
    </row>
    <row r="593" spans="1:6" x14ac:dyDescent="0.25">
      <c r="A593" s="32">
        <v>44642</v>
      </c>
      <c r="B593" s="32">
        <v>44642</v>
      </c>
      <c r="C593" s="10" t="s">
        <v>219</v>
      </c>
      <c r="D593" s="28" t="s">
        <v>2236</v>
      </c>
      <c r="E593" s="122">
        <v>13980</v>
      </c>
      <c r="F593" s="55">
        <v>13980</v>
      </c>
    </row>
    <row r="594" spans="1:6" x14ac:dyDescent="0.25">
      <c r="A594" s="32">
        <v>44642</v>
      </c>
      <c r="B594" s="32">
        <v>44642</v>
      </c>
      <c r="C594" s="10" t="s">
        <v>105</v>
      </c>
      <c r="D594" s="13" t="s">
        <v>2296</v>
      </c>
      <c r="E594" s="189">
        <v>24550</v>
      </c>
      <c r="F594" s="54">
        <v>24550</v>
      </c>
    </row>
    <row r="595" spans="1:6" x14ac:dyDescent="0.25">
      <c r="A595" s="32">
        <v>44642</v>
      </c>
      <c r="B595" s="32">
        <v>44642</v>
      </c>
      <c r="C595" s="10" t="s">
        <v>924</v>
      </c>
      <c r="D595" s="28" t="s">
        <v>1262</v>
      </c>
      <c r="E595" s="122">
        <v>27000</v>
      </c>
      <c r="F595" s="55">
        <v>27000</v>
      </c>
    </row>
    <row r="596" spans="1:6" x14ac:dyDescent="0.25">
      <c r="A596" s="32">
        <v>44642</v>
      </c>
      <c r="B596" s="32">
        <v>44642</v>
      </c>
      <c r="C596" s="10" t="s">
        <v>82</v>
      </c>
      <c r="D596" s="13" t="s">
        <v>2259</v>
      </c>
      <c r="E596" s="188">
        <v>38000</v>
      </c>
      <c r="F596" s="53">
        <v>38000</v>
      </c>
    </row>
    <row r="597" spans="1:6" x14ac:dyDescent="0.25">
      <c r="A597" s="61">
        <v>44642</v>
      </c>
      <c r="B597" s="61">
        <v>44642</v>
      </c>
      <c r="C597" s="62" t="s">
        <v>61</v>
      </c>
      <c r="D597" s="241" t="s">
        <v>1170</v>
      </c>
      <c r="E597" s="242">
        <v>48000</v>
      </c>
      <c r="F597" s="243">
        <v>48000</v>
      </c>
    </row>
    <row r="598" spans="1:6" x14ac:dyDescent="0.25">
      <c r="A598" s="80" t="s">
        <v>5</v>
      </c>
      <c r="B598" s="80"/>
      <c r="C598" s="80"/>
      <c r="D598" s="185"/>
      <c r="E598" s="182">
        <f>SUBTOTAL(109,Tabla1[Valor RD$])</f>
        <v>5448340.5199999996</v>
      </c>
      <c r="F598" s="186"/>
    </row>
    <row r="600" spans="1:6" x14ac:dyDescent="0.25">
      <c r="A600" s="250" t="s">
        <v>49</v>
      </c>
      <c r="B600" s="250"/>
      <c r="C600" s="250"/>
      <c r="D600" s="250"/>
      <c r="E600" s="250"/>
      <c r="F600" s="250"/>
    </row>
    <row r="601" spans="1:6" x14ac:dyDescent="0.25">
      <c r="A601" s="251" t="s">
        <v>112</v>
      </c>
      <c r="B601" s="251"/>
      <c r="C601" s="251"/>
      <c r="D601" s="251"/>
      <c r="E601" s="251"/>
      <c r="F601" s="251"/>
    </row>
    <row r="602" spans="1:6" x14ac:dyDescent="0.25">
      <c r="A602" s="6"/>
      <c r="B602" s="14" t="s">
        <v>325</v>
      </c>
      <c r="C602" s="9"/>
      <c r="D602" s="6"/>
      <c r="E602" s="22"/>
      <c r="F602" s="5"/>
    </row>
    <row r="603" spans="1:6" x14ac:dyDescent="0.25">
      <c r="A603" s="6"/>
      <c r="B603" s="6"/>
      <c r="C603" s="9"/>
      <c r="D603" s="6"/>
      <c r="E603" s="22"/>
      <c r="F603" s="5"/>
    </row>
    <row r="604" spans="1:6" x14ac:dyDescent="0.25">
      <c r="A604" s="6"/>
      <c r="B604" s="6"/>
      <c r="C604" s="9"/>
      <c r="D604" s="6"/>
      <c r="E604" s="22"/>
      <c r="F604" s="5"/>
    </row>
    <row r="605" spans="1:6" x14ac:dyDescent="0.25">
      <c r="A605" s="6"/>
      <c r="B605" s="6"/>
      <c r="C605" s="9"/>
      <c r="D605" s="6"/>
      <c r="E605" s="22"/>
      <c r="F605" s="5"/>
    </row>
    <row r="606" spans="1:6" x14ac:dyDescent="0.25">
      <c r="A606" s="6"/>
      <c r="B606" s="6"/>
      <c r="C606" s="9"/>
      <c r="D606" s="6"/>
      <c r="E606" s="22"/>
      <c r="F606" s="5"/>
    </row>
    <row r="607" spans="1:6" x14ac:dyDescent="0.25">
      <c r="A607" s="6"/>
      <c r="B607" s="14" t="s">
        <v>326</v>
      </c>
      <c r="C607" s="9"/>
      <c r="D607" s="6"/>
      <c r="E607" s="22"/>
      <c r="F607" s="5"/>
    </row>
    <row r="608" spans="1:6" x14ac:dyDescent="0.25">
      <c r="A608" s="6"/>
      <c r="B608" s="6" t="s">
        <v>2758</v>
      </c>
      <c r="C608" s="9"/>
      <c r="D608" s="6"/>
      <c r="E608" s="22"/>
      <c r="F608" s="5"/>
    </row>
    <row r="609" spans="1:6" x14ac:dyDescent="0.25">
      <c r="A609" s="6"/>
      <c r="B609" s="14" t="s">
        <v>2759</v>
      </c>
      <c r="C609" s="9"/>
      <c r="D609" s="6"/>
      <c r="E609" s="22"/>
      <c r="F609" s="40"/>
    </row>
    <row r="610" spans="1:6" x14ac:dyDescent="0.25">
      <c r="A610" s="6"/>
      <c r="B610" s="6"/>
      <c r="C610" s="9"/>
      <c r="D610" s="6"/>
      <c r="E610" s="22"/>
      <c r="F610" s="40"/>
    </row>
    <row r="611" spans="1:6" x14ac:dyDescent="0.25">
      <c r="A611" s="6"/>
      <c r="B611" s="6"/>
      <c r="C611" s="9"/>
      <c r="D611" s="6"/>
      <c r="E611" s="22"/>
      <c r="F611" s="40"/>
    </row>
    <row r="612" spans="1:6" x14ac:dyDescent="0.25">
      <c r="A612" s="6"/>
      <c r="B612" s="6"/>
      <c r="C612" s="9"/>
      <c r="D612" s="1"/>
      <c r="E612" s="22"/>
      <c r="F612" s="5"/>
    </row>
    <row r="613" spans="1:6" x14ac:dyDescent="0.25">
      <c r="A613" s="6"/>
      <c r="B613" s="6"/>
      <c r="C613" s="9"/>
      <c r="D613" s="1"/>
      <c r="E613" s="22"/>
      <c r="F613" s="5"/>
    </row>
  </sheetData>
  <mergeCells count="8">
    <mergeCell ref="A600:F600"/>
    <mergeCell ref="A601:F601"/>
    <mergeCell ref="A7:F7"/>
    <mergeCell ref="A8:F8"/>
    <mergeCell ref="A9:F9"/>
    <mergeCell ref="A11:F11"/>
    <mergeCell ref="A98:F98"/>
    <mergeCell ref="A323:F323"/>
  </mergeCells>
  <phoneticPr fontId="10" type="noConversion"/>
  <printOptions horizontalCentered="1"/>
  <pageMargins left="0" right="0" top="0.27559055118110237" bottom="0.27559055118110237" header="0.31496062992125984" footer="0.31496062992125984"/>
  <pageSetup scale="68" fitToHeight="0" orientation="portrait" r:id="rId1"/>
  <rowBreaks count="2" manualBreakCount="2">
    <brk id="71" max="16383" man="1"/>
    <brk id="557" max="16383" man="1"/>
  </rowBreaks>
  <drawing r:id="rId2"/>
  <legacyDrawing r:id="rId3"/>
  <tableParts count="3"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Limpieza y Cocina</vt:lpstr>
      <vt:lpstr>Oficina</vt:lpstr>
      <vt:lpstr>Ferreteros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Ariel Jose Espaillat Paulino</cp:lastModifiedBy>
  <cp:lastPrinted>2024-11-07T14:01:29Z</cp:lastPrinted>
  <dcterms:created xsi:type="dcterms:W3CDTF">2016-07-27T15:14:00Z</dcterms:created>
  <dcterms:modified xsi:type="dcterms:W3CDTF">2024-11-07T14:01:47Z</dcterms:modified>
</cp:coreProperties>
</file>